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\Desktop\"/>
    </mc:Choice>
  </mc:AlternateContent>
  <bookViews>
    <workbookView xWindow="0" yWindow="0" windowWidth="28800" windowHeight="12135" firstSheet="1" activeTab="1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List1" sheetId="11" r:id="rId7"/>
    <sheet name="POSEBNI DIO" sheetId="7" r:id="rId8"/>
    <sheet name="List2" sheetId="2" r:id="rId9"/>
  </sheet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0" l="1"/>
  <c r="F24" i="7" l="1"/>
  <c r="E24" i="7"/>
  <c r="F21" i="7"/>
  <c r="E21" i="7"/>
  <c r="F18" i="7"/>
  <c r="E18" i="7"/>
  <c r="F14" i="7"/>
  <c r="F13" i="7"/>
  <c r="E13" i="7"/>
  <c r="F12" i="7"/>
  <c r="F11" i="7"/>
  <c r="E11" i="7"/>
  <c r="F10" i="7"/>
  <c r="F9" i="7"/>
  <c r="E9" i="7"/>
  <c r="F37" i="10" l="1"/>
  <c r="G34" i="10" s="1"/>
  <c r="G37" i="10" s="1"/>
  <c r="H34" i="10" s="1"/>
  <c r="H37" i="10" s="1"/>
  <c r="I34" i="10" s="1"/>
  <c r="I37" i="10" s="1"/>
  <c r="J34" i="10" s="1"/>
  <c r="J37" i="10" s="1"/>
  <c r="J21" i="10"/>
  <c r="H21" i="10"/>
  <c r="G21" i="10"/>
  <c r="F21" i="10"/>
  <c r="J11" i="10"/>
  <c r="I11" i="10"/>
  <c r="H11" i="10"/>
  <c r="G11" i="10"/>
  <c r="F11" i="10"/>
  <c r="J8" i="10"/>
  <c r="J14" i="10" s="1"/>
  <c r="I8" i="10"/>
  <c r="I14" i="10" s="1"/>
  <c r="H8" i="10"/>
  <c r="G8" i="10"/>
  <c r="F8" i="10"/>
  <c r="H14" i="10" l="1"/>
  <c r="H22" i="10" s="1"/>
  <c r="H28" i="10" s="1"/>
  <c r="H29" i="10" s="1"/>
  <c r="G14" i="10"/>
  <c r="G22" i="10" s="1"/>
  <c r="G28" i="10" s="1"/>
  <c r="G29" i="10" s="1"/>
  <c r="F14" i="10"/>
  <c r="F22" i="10" s="1"/>
  <c r="F28" i="10" s="1"/>
  <c r="F29" i="10" s="1"/>
  <c r="I22" i="10"/>
  <c r="I28" i="10" s="1"/>
  <c r="I29" i="10" s="1"/>
  <c r="J22" i="10"/>
  <c r="J28" i="10" s="1"/>
  <c r="J29" i="10" s="1"/>
</calcChain>
</file>

<file path=xl/sharedStrings.xml><?xml version="1.0" encoding="utf-8"?>
<sst xmlns="http://schemas.openxmlformats.org/spreadsheetml/2006/main" count="283" uniqueCount="131">
  <si>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</si>
  <si>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</si>
  <si>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</si>
  <si>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</si>
  <si>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</si>
  <si>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</si>
  <si>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</si>
  <si>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</si>
  <si>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</si>
  <si>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</si>
  <si>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</si>
  <si>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</si>
  <si>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</si>
  <si>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</si>
  <si>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</si>
  <si>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</si>
  <si>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</si>
  <si>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</si>
  <si>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</si>
  <si>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</si>
  <si>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</si>
  <si>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</si>
  <si>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</si>
  <si>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</si>
  <si>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PROGRAM xxxx</t>
  </si>
  <si>
    <t>NAZIV PROGRAMA</t>
  </si>
  <si>
    <t>Aktivnost Axxxxxx</t>
  </si>
  <si>
    <t>NAZIV AKTIVNOSTI</t>
  </si>
  <si>
    <t>Kapitalni projekt Kxxxxxx</t>
  </si>
  <si>
    <t>NAZIV KAPITALNOG PROJEKTA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</si>
  <si>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</si>
  <si>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</si>
  <si>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</si>
  <si>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</si>
  <si>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…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</si>
  <si>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</si>
  <si>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</si>
  <si>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</si>
  <si>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</si>
  <si>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</si>
  <si>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</si>
  <si>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</si>
  <si>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</si>
  <si>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</si>
  <si>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</si>
  <si>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</si>
  <si>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</si>
  <si>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</si>
  <si>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</si>
  <si>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</si>
  <si>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</si>
  <si>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</si>
  <si>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</si>
  <si>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</si>
  <si>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</si>
  <si>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</si>
  <si>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</si>
  <si>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</si>
  <si>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</si>
  <si>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</si>
  <si>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</si>
  <si>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</si>
  <si>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</si>
  <si>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</si>
  <si>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</si>
  <si>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</si>
  <si>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</si>
  <si>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</si>
  <si>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</si>
  <si>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</si>
  <si>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</si>
  <si>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</si>
  <si>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</si>
  <si>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</si>
  <si>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</si>
  <si>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</si>
  <si>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</si>
  <si>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</si>
  <si>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</si>
  <si>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</si>
  <si>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</si>
  <si>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</si>
  <si>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za posebne namjene</t>
  </si>
  <si>
    <t>Vlastiti prihod</t>
  </si>
  <si>
    <t>Donacije</t>
  </si>
  <si>
    <t>Opći prihodi i primici</t>
  </si>
  <si>
    <t>Naknade troškova zaposlen</t>
  </si>
  <si>
    <t>Naknade zaposlenima</t>
  </si>
  <si>
    <t>Rashodi za materijal i energiju</t>
  </si>
  <si>
    <t>Uredski i ostali materijal</t>
  </si>
  <si>
    <t>Materijal i sirovine</t>
  </si>
  <si>
    <t>Materijal za tek održavanje</t>
  </si>
  <si>
    <t>Sitni inventar</t>
  </si>
  <si>
    <t>Rashodi za usluge</t>
  </si>
  <si>
    <t>Usluge telefona, pošte…</t>
  </si>
  <si>
    <t>Usluge tekućeg održavanja</t>
  </si>
  <si>
    <t>Komunalne usluge</t>
  </si>
  <si>
    <t>Zdravstvene i veterinarske</t>
  </si>
  <si>
    <t>Intelektualne usluge</t>
  </si>
  <si>
    <t>Računalne usluge</t>
  </si>
  <si>
    <t>Ostale usluge</t>
  </si>
  <si>
    <t>Ostali nespomenuti rashodi</t>
  </si>
  <si>
    <t>Premije osiguranja</t>
  </si>
  <si>
    <t>Članarine</t>
  </si>
  <si>
    <t>Pristojbe i naknade</t>
  </si>
  <si>
    <t>Nagrade građa i kućanstvima</t>
  </si>
  <si>
    <t>RASHODI SREDSTVA NADLEŽNOG PRORAČUNA VSŽ</t>
  </si>
  <si>
    <t>4280</t>
  </si>
  <si>
    <t>4629</t>
  </si>
  <si>
    <t>25832</t>
  </si>
  <si>
    <t>6060</t>
  </si>
  <si>
    <t>245</t>
  </si>
  <si>
    <t>990</t>
  </si>
  <si>
    <t>36771</t>
  </si>
  <si>
    <t>4072</t>
  </si>
  <si>
    <t>1244</t>
  </si>
  <si>
    <t>338</t>
  </si>
  <si>
    <t>1500</t>
  </si>
  <si>
    <t>Izvor financiranja 63</t>
  </si>
  <si>
    <t>Nagrade građanima i kućanstvima</t>
  </si>
  <si>
    <t>Izvor financiranja 65</t>
  </si>
  <si>
    <t>Izvor financiranja 66</t>
  </si>
  <si>
    <t>09 Obrazovanje</t>
  </si>
  <si>
    <t>091 Predškolsko i osnovno obrazovanje</t>
  </si>
  <si>
    <t>0912 Osnovno obrazovanje</t>
  </si>
  <si>
    <t xml:space="preserve"> Dodatne usluge u obrazovanju096</t>
  </si>
  <si>
    <t>Prihod od kamata</t>
  </si>
  <si>
    <t>Prihod nadležnog proračuna</t>
  </si>
  <si>
    <t>Ostali rashodi za zaposlene</t>
  </si>
  <si>
    <t>Energija</t>
  </si>
  <si>
    <t>Financijski rashodi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</si>
</sst>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rgb="FF00B0F0"/>
      <name val="Arial"/>
      <family val="2"/>
      <charset val="238"/>
    </font>
    <font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5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wrapText="1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0" fontId="0" fillId="0" borderId="3" xfId="0" applyBorder="1"/>
    <xf numFmtId="0" fontId="21" fillId="2" borderId="3" xfId="0" applyFont="1" applyFill="1" applyBorder="1" applyAlignment="1">
      <alignment horizontal="left" vertical="center" wrapText="1"/>
    </xf>
    <xf numFmtId="0" fontId="7" fillId="5" borderId="3" xfId="0" quotePrefix="1" applyFont="1" applyFill="1" applyBorder="1" applyAlignment="1">
      <alignment horizontal="left" vertical="center"/>
    </xf>
    <xf numFmtId="0" fontId="7" fillId="6" borderId="3" xfId="0" quotePrefix="1" applyFont="1" applyFill="1" applyBorder="1" applyAlignment="1">
      <alignment horizontal="left" vertical="center"/>
    </xf>
    <xf numFmtId="0" fontId="7" fillId="7" borderId="3" xfId="0" quotePrefix="1" applyFont="1" applyFill="1" applyBorder="1" applyAlignment="1">
      <alignment horizontal="left" vertical="center"/>
    </xf>
    <xf numFmtId="0" fontId="22" fillId="0" borderId="3" xfId="0" applyFont="1" applyBorder="1"/>
    <xf numFmtId="0" fontId="0" fillId="5" borderId="3" xfId="0" applyFill="1" applyBorder="1"/>
    <xf numFmtId="0" fontId="0" fillId="6" borderId="3" xfId="0" applyFill="1" applyBorder="1"/>
    <xf numFmtId="0" fontId="0" fillId="2" borderId="3" xfId="0" applyFill="1" applyBorder="1"/>
    <xf numFmtId="0" fontId="0" fillId="7" borderId="3" xfId="0" applyFill="1" applyBorder="1"/>
    <xf numFmtId="3" fontId="6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6" fillId="6" borderId="1" xfId="0" applyNumberFormat="1" applyFont="1" applyFill="1" applyBorder="1" applyAlignment="1">
      <alignment horizontal="right"/>
    </xf>
    <xf numFmtId="4" fontId="23" fillId="0" borderId="1" xfId="0" applyNumberFormat="1" applyFont="1" applyBorder="1"/>
    <xf numFmtId="49" fontId="22" fillId="0" borderId="1" xfId="0" applyNumberFormat="1" applyFont="1" applyBorder="1"/>
    <xf numFmtId="49" fontId="0" fillId="0" borderId="1" xfId="0" applyNumberFormat="1" applyBorder="1"/>
    <xf numFmtId="49" fontId="0" fillId="5" borderId="1" xfId="0" applyNumberFormat="1" applyFill="1" applyBorder="1"/>
    <xf numFmtId="49" fontId="0" fillId="6" borderId="1" xfId="0" applyNumberFormat="1" applyFill="1" applyBorder="1"/>
    <xf numFmtId="49" fontId="22" fillId="2" borderId="1" xfId="0" applyNumberFormat="1" applyFont="1" applyFill="1" applyBorder="1"/>
    <xf numFmtId="49" fontId="0" fillId="7" borderId="1" xfId="0" applyNumberFormat="1" applyFill="1" applyBorder="1"/>
    <xf numFmtId="49" fontId="22" fillId="6" borderId="1" xfId="0" applyNumberFormat="1" applyFont="1" applyFill="1" applyBorder="1"/>
    <xf numFmtId="49" fontId="23" fillId="0" borderId="1" xfId="0" applyNumberFormat="1" applyFont="1" applyBorder="1"/>
    <xf numFmtId="0" fontId="6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2" fontId="24" fillId="0" borderId="3" xfId="0" applyNumberFormat="1" applyFont="1" applyBorder="1" applyAlignment="1">
      <alignment wrapText="1"/>
    </xf>
    <xf numFmtId="0" fontId="1" fillId="0" borderId="3" xfId="0" applyFont="1" applyBorder="1"/>
    <xf numFmtId="3" fontId="1" fillId="0" borderId="3" xfId="0" applyNumberFormat="1" applyFont="1" applyBorder="1"/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</cellXfs>
  <cellStyles count="2">
    <cellStyle name="Normalno" xfId="0" builtinId="0"/>
    <cellStyle name="Obično_Lis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8" workbookViewId="0">
      <selection activeCell="I21" sqref="I21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98" t="s">
        <v>37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8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98" t="s">
        <v>18</v>
      </c>
      <c r="B3" s="98"/>
      <c r="C3" s="98"/>
      <c r="D3" s="98"/>
      <c r="E3" s="98"/>
      <c r="F3" s="98"/>
      <c r="G3" s="98"/>
      <c r="H3" s="98"/>
      <c r="I3" s="99"/>
      <c r="J3" s="99"/>
    </row>
    <row r="4" spans="1:10" ht="18" x14ac:dyDescent="0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5.75" x14ac:dyDescent="0.25">
      <c r="A5" s="98" t="s">
        <v>30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5" t="s">
        <v>42</v>
      </c>
    </row>
    <row r="7" spans="1:10" ht="25.5" x14ac:dyDescent="0.25">
      <c r="A7" s="28"/>
      <c r="B7" s="29"/>
      <c r="C7" s="29"/>
      <c r="D7" s="30"/>
      <c r="E7" s="31"/>
      <c r="F7" s="3" t="s">
        <v>43</v>
      </c>
      <c r="G7" s="3" t="s">
        <v>41</v>
      </c>
      <c r="H7" s="3" t="s">
        <v>51</v>
      </c>
      <c r="I7" s="3" t="s">
        <v>52</v>
      </c>
      <c r="J7" s="3" t="s">
        <v>53</v>
      </c>
    </row>
    <row r="8" spans="1:10" x14ac:dyDescent="0.25">
      <c r="A8" s="101" t="s">
        <v>0</v>
      </c>
      <c r="B8" s="102"/>
      <c r="C8" s="102"/>
      <c r="D8" s="102"/>
      <c r="E8" s="103"/>
      <c r="F8" s="32">
        <f>F9+F10</f>
        <v>491415</v>
      </c>
      <c r="G8" s="32">
        <f t="shared" ref="G8:J8" si="0">G9+G10</f>
        <v>414112</v>
      </c>
      <c r="H8" s="32">
        <f t="shared" si="0"/>
        <v>705063.57</v>
      </c>
      <c r="I8" s="32">
        <f t="shared" si="0"/>
        <v>0</v>
      </c>
      <c r="J8" s="32">
        <f t="shared" si="0"/>
        <v>0</v>
      </c>
    </row>
    <row r="9" spans="1:10" x14ac:dyDescent="0.25">
      <c r="A9" s="104" t="s">
        <v>45</v>
      </c>
      <c r="B9" s="105"/>
      <c r="C9" s="105"/>
      <c r="D9" s="105"/>
      <c r="E9" s="97"/>
      <c r="F9" s="33">
        <v>491415</v>
      </c>
      <c r="G9" s="33">
        <v>414112</v>
      </c>
      <c r="H9" s="33">
        <v>705063.57</v>
      </c>
      <c r="I9" s="33"/>
      <c r="J9" s="33"/>
    </row>
    <row r="10" spans="1:10" x14ac:dyDescent="0.25">
      <c r="A10" s="96" t="s">
        <v>46</v>
      </c>
      <c r="B10" s="97"/>
      <c r="C10" s="97"/>
      <c r="D10" s="97"/>
      <c r="E10" s="97"/>
      <c r="F10" s="33"/>
      <c r="G10" s="33"/>
      <c r="H10" s="33"/>
      <c r="I10" s="33"/>
      <c r="J10" s="33"/>
    </row>
    <row r="11" spans="1:10" x14ac:dyDescent="0.25">
      <c r="A11" s="36" t="s">
        <v>1</v>
      </c>
      <c r="B11" s="44"/>
      <c r="C11" s="44"/>
      <c r="D11" s="44"/>
      <c r="E11" s="44"/>
      <c r="F11" s="32">
        <f>F12+F13</f>
        <v>490679</v>
      </c>
      <c r="G11" s="32">
        <f t="shared" ref="G11:J11" si="1">G12+G13</f>
        <v>419697</v>
      </c>
      <c r="H11" s="32">
        <f t="shared" si="1"/>
        <v>705063.57000000007</v>
      </c>
      <c r="I11" s="32">
        <f t="shared" si="1"/>
        <v>0</v>
      </c>
      <c r="J11" s="32">
        <f t="shared" si="1"/>
        <v>0</v>
      </c>
    </row>
    <row r="12" spans="1:10" x14ac:dyDescent="0.25">
      <c r="A12" s="106" t="s">
        <v>47</v>
      </c>
      <c r="B12" s="105"/>
      <c r="C12" s="105"/>
      <c r="D12" s="105"/>
      <c r="E12" s="105"/>
      <c r="F12" s="33">
        <v>490679</v>
      </c>
      <c r="G12" s="33">
        <v>412450</v>
      </c>
      <c r="H12" s="33">
        <v>695123.77</v>
      </c>
      <c r="I12" s="33"/>
      <c r="J12" s="45"/>
    </row>
    <row r="13" spans="1:10" x14ac:dyDescent="0.25">
      <c r="A13" s="96" t="s">
        <v>48</v>
      </c>
      <c r="B13" s="97"/>
      <c r="C13" s="97"/>
      <c r="D13" s="97"/>
      <c r="E13" s="97"/>
      <c r="F13" s="33"/>
      <c r="G13" s="33">
        <v>7247</v>
      </c>
      <c r="H13" s="33">
        <v>9939.7999999999993</v>
      </c>
      <c r="I13" s="33"/>
      <c r="J13" s="45"/>
    </row>
    <row r="14" spans="1:10" x14ac:dyDescent="0.25">
      <c r="A14" s="107" t="s">
        <v>74</v>
      </c>
      <c r="B14" s="102"/>
      <c r="C14" s="102"/>
      <c r="D14" s="102"/>
      <c r="E14" s="102"/>
      <c r="F14" s="32">
        <f>F8-F11</f>
        <v>736</v>
      </c>
      <c r="G14" s="32">
        <f t="shared" ref="G14:J14" si="2">G8-G11</f>
        <v>-5585</v>
      </c>
      <c r="H14" s="32">
        <f t="shared" si="2"/>
        <v>0</v>
      </c>
      <c r="I14" s="32">
        <f t="shared" si="2"/>
        <v>0</v>
      </c>
      <c r="J14" s="32">
        <f t="shared" si="2"/>
        <v>0</v>
      </c>
    </row>
    <row r="15" spans="1:10" ht="18" x14ac:dyDescent="0.25">
      <c r="A15" s="4"/>
      <c r="B15" s="22"/>
      <c r="C15" s="22"/>
      <c r="D15" s="22"/>
      <c r="E15" s="22"/>
      <c r="F15" s="22"/>
      <c r="G15" s="22"/>
      <c r="H15" s="23"/>
      <c r="I15" s="23"/>
      <c r="J15" s="23"/>
    </row>
    <row r="16" spans="1:10" ht="15.75" x14ac:dyDescent="0.25">
      <c r="A16" s="98" t="s">
        <v>31</v>
      </c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 ht="18" x14ac:dyDescent="0.25">
      <c r="A17" s="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25.5" x14ac:dyDescent="0.25">
      <c r="A18" s="28"/>
      <c r="B18" s="29"/>
      <c r="C18" s="29"/>
      <c r="D18" s="30"/>
      <c r="E18" s="31"/>
      <c r="F18" s="3" t="s">
        <v>43</v>
      </c>
      <c r="G18" s="3" t="s">
        <v>41</v>
      </c>
      <c r="H18" s="3" t="s">
        <v>51</v>
      </c>
      <c r="I18" s="3" t="s">
        <v>52</v>
      </c>
      <c r="J18" s="3" t="s">
        <v>53</v>
      </c>
    </row>
    <row r="19" spans="1:10" x14ac:dyDescent="0.25">
      <c r="A19" s="96" t="s">
        <v>49</v>
      </c>
      <c r="B19" s="97"/>
      <c r="C19" s="97"/>
      <c r="D19" s="97"/>
      <c r="E19" s="97"/>
      <c r="F19" s="33"/>
      <c r="G19" s="33"/>
      <c r="H19" s="33"/>
      <c r="I19" s="33"/>
      <c r="J19" s="45"/>
    </row>
    <row r="20" spans="1:10" x14ac:dyDescent="0.25">
      <c r="A20" s="96" t="s">
        <v>50</v>
      </c>
      <c r="B20" s="97"/>
      <c r="C20" s="97"/>
      <c r="D20" s="97"/>
      <c r="E20" s="97"/>
      <c r="F20" s="33"/>
      <c r="G20" s="33"/>
      <c r="H20" s="33"/>
      <c r="I20" s="33"/>
      <c r="J20" s="45"/>
    </row>
    <row r="21" spans="1:10" x14ac:dyDescent="0.25">
      <c r="A21" s="107" t="s">
        <v>2</v>
      </c>
      <c r="B21" s="102"/>
      <c r="C21" s="102"/>
      <c r="D21" s="102"/>
      <c r="E21" s="102"/>
      <c r="F21" s="32">
        <f>F19-F20</f>
        <v>0</v>
      </c>
      <c r="G21" s="32">
        <f t="shared" ref="G21:J21" si="3">G19-G20</f>
        <v>0</v>
      </c>
      <c r="H21" s="32">
        <f t="shared" si="3"/>
        <v>0</v>
      </c>
      <c r="I21" s="32" t="b">
        <f>A16=I19-I20</f>
        <v>0</v>
      </c>
      <c r="J21" s="32">
        <f t="shared" si="3"/>
        <v>0</v>
      </c>
    </row>
    <row r="22" spans="1:10" x14ac:dyDescent="0.25">
      <c r="A22" s="107" t="s">
        <v>75</v>
      </c>
      <c r="B22" s="102"/>
      <c r="C22" s="102"/>
      <c r="D22" s="102"/>
      <c r="E22" s="102"/>
      <c r="F22" s="32">
        <f>F14+F21</f>
        <v>736</v>
      </c>
      <c r="G22" s="32">
        <f t="shared" ref="G22:J22" si="4">G14+G21</f>
        <v>-5585</v>
      </c>
      <c r="H22" s="32">
        <f t="shared" si="4"/>
        <v>0</v>
      </c>
      <c r="I22" s="32">
        <f t="shared" si="4"/>
        <v>0</v>
      </c>
      <c r="J22" s="32">
        <f t="shared" si="4"/>
        <v>0</v>
      </c>
    </row>
    <row r="23" spans="1:10" ht="18" x14ac:dyDescent="0.25">
      <c r="A23" s="21"/>
      <c r="B23" s="22"/>
      <c r="C23" s="22"/>
      <c r="D23" s="22"/>
      <c r="E23" s="22"/>
      <c r="F23" s="22"/>
      <c r="G23" s="22"/>
      <c r="H23" s="23"/>
      <c r="I23" s="23"/>
      <c r="J23" s="23"/>
    </row>
    <row r="24" spans="1:10" ht="15.75" x14ac:dyDescent="0.25">
      <c r="A24" s="98" t="s">
        <v>76</v>
      </c>
      <c r="B24" s="100"/>
      <c r="C24" s="100"/>
      <c r="D24" s="100"/>
      <c r="E24" s="100"/>
      <c r="F24" s="100"/>
      <c r="G24" s="100"/>
      <c r="H24" s="100"/>
      <c r="I24" s="100"/>
      <c r="J24" s="100"/>
    </row>
    <row r="25" spans="1:10" ht="15.75" x14ac:dyDescent="0.25">
      <c r="A25" s="42"/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25.5" x14ac:dyDescent="0.25">
      <c r="A26" s="28"/>
      <c r="B26" s="29"/>
      <c r="C26" s="29"/>
      <c r="D26" s="30"/>
      <c r="E26" s="31"/>
      <c r="F26" s="3" t="s">
        <v>43</v>
      </c>
      <c r="G26" s="3" t="s">
        <v>41</v>
      </c>
      <c r="H26" s="3" t="s">
        <v>51</v>
      </c>
      <c r="I26" s="3" t="s">
        <v>52</v>
      </c>
      <c r="J26" s="3" t="s">
        <v>53</v>
      </c>
    </row>
    <row r="27" spans="1:10" ht="15" customHeight="1" x14ac:dyDescent="0.25">
      <c r="A27" s="110" t="s">
        <v>77</v>
      </c>
      <c r="B27" s="111"/>
      <c r="C27" s="111"/>
      <c r="D27" s="111"/>
      <c r="E27" s="112"/>
      <c r="F27" s="46">
        <v>5584</v>
      </c>
      <c r="G27" s="46">
        <v>5585</v>
      </c>
      <c r="H27" s="46">
        <v>4394</v>
      </c>
      <c r="I27" s="46">
        <v>0</v>
      </c>
      <c r="J27" s="47">
        <v>0</v>
      </c>
    </row>
    <row r="28" spans="1:10" ht="15" customHeight="1" x14ac:dyDescent="0.25">
      <c r="A28" s="107" t="s">
        <v>78</v>
      </c>
      <c r="B28" s="102"/>
      <c r="C28" s="102"/>
      <c r="D28" s="102"/>
      <c r="E28" s="102"/>
      <c r="F28" s="48">
        <f>F22+F27</f>
        <v>6320</v>
      </c>
      <c r="G28" s="48">
        <f t="shared" ref="G28:J28" si="5">G22+G27</f>
        <v>0</v>
      </c>
      <c r="H28" s="48">
        <f t="shared" si="5"/>
        <v>4394</v>
      </c>
      <c r="I28" s="48">
        <f t="shared" si="5"/>
        <v>0</v>
      </c>
      <c r="J28" s="49">
        <f t="shared" si="5"/>
        <v>0</v>
      </c>
    </row>
    <row r="29" spans="1:10" ht="45" customHeight="1" x14ac:dyDescent="0.25">
      <c r="A29" s="101" t="s">
        <v>79</v>
      </c>
      <c r="B29" s="113"/>
      <c r="C29" s="113"/>
      <c r="D29" s="113"/>
      <c r="E29" s="114"/>
      <c r="F29" s="48">
        <f>F14+F21+F27-F28</f>
        <v>0</v>
      </c>
      <c r="G29" s="48">
        <f t="shared" ref="G29:J29" si="6">G14+G21+G27-G28</f>
        <v>0</v>
      </c>
      <c r="H29" s="48">
        <f t="shared" si="6"/>
        <v>0</v>
      </c>
      <c r="I29" s="48">
        <f t="shared" si="6"/>
        <v>0</v>
      </c>
      <c r="J29" s="49">
        <f t="shared" si="6"/>
        <v>0</v>
      </c>
    </row>
    <row r="30" spans="1:10" ht="15.75" x14ac:dyDescent="0.25">
      <c r="A30" s="50"/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15.75" x14ac:dyDescent="0.25">
      <c r="A31" s="115" t="s">
        <v>73</v>
      </c>
      <c r="B31" s="115"/>
      <c r="C31" s="115"/>
      <c r="D31" s="115"/>
      <c r="E31" s="115"/>
      <c r="F31" s="115"/>
      <c r="G31" s="115"/>
      <c r="H31" s="115"/>
      <c r="I31" s="115"/>
      <c r="J31" s="115"/>
    </row>
    <row r="32" spans="1:10" ht="18" x14ac:dyDescent="0.25">
      <c r="A32" s="52"/>
      <c r="B32" s="53"/>
      <c r="C32" s="53"/>
      <c r="D32" s="53"/>
      <c r="E32" s="53"/>
      <c r="F32" s="53"/>
      <c r="G32" s="53"/>
      <c r="H32" s="54"/>
      <c r="I32" s="54"/>
      <c r="J32" s="54"/>
    </row>
    <row r="33" spans="1:10" ht="25.5" x14ac:dyDescent="0.25">
      <c r="A33" s="55"/>
      <c r="B33" s="56"/>
      <c r="C33" s="56"/>
      <c r="D33" s="57"/>
      <c r="E33" s="58"/>
      <c r="F33" s="59" t="s">
        <v>43</v>
      </c>
      <c r="G33" s="59" t="s">
        <v>41</v>
      </c>
      <c r="H33" s="59" t="s">
        <v>51</v>
      </c>
      <c r="I33" s="59" t="s">
        <v>52</v>
      </c>
      <c r="J33" s="59" t="s">
        <v>53</v>
      </c>
    </row>
    <row r="34" spans="1:10" x14ac:dyDescent="0.25">
      <c r="A34" s="110" t="s">
        <v>77</v>
      </c>
      <c r="B34" s="111"/>
      <c r="C34" s="111"/>
      <c r="D34" s="111"/>
      <c r="E34" s="112"/>
      <c r="F34" s="46">
        <v>0</v>
      </c>
      <c r="G34" s="46">
        <f>F37</f>
        <v>0</v>
      </c>
      <c r="H34" s="46">
        <f>G37</f>
        <v>0</v>
      </c>
      <c r="I34" s="46">
        <f>H37</f>
        <v>0</v>
      </c>
      <c r="J34" s="47">
        <f>I37</f>
        <v>0</v>
      </c>
    </row>
    <row r="35" spans="1:10" ht="28.5" customHeight="1" x14ac:dyDescent="0.25">
      <c r="A35" s="110" t="s">
        <v>80</v>
      </c>
      <c r="B35" s="111"/>
      <c r="C35" s="111"/>
      <c r="D35" s="111"/>
      <c r="E35" s="112"/>
      <c r="F35" s="46">
        <v>0</v>
      </c>
      <c r="G35" s="46">
        <v>0</v>
      </c>
      <c r="H35" s="46">
        <v>0</v>
      </c>
      <c r="I35" s="46">
        <v>0</v>
      </c>
      <c r="J35" s="47">
        <v>0</v>
      </c>
    </row>
    <row r="36" spans="1:10" x14ac:dyDescent="0.25">
      <c r="A36" s="110" t="s">
        <v>81</v>
      </c>
      <c r="B36" s="116"/>
      <c r="C36" s="116"/>
      <c r="D36" s="116"/>
      <c r="E36" s="117"/>
      <c r="F36" s="46">
        <v>0</v>
      </c>
      <c r="G36" s="46">
        <v>0</v>
      </c>
      <c r="H36" s="46">
        <v>0</v>
      </c>
      <c r="I36" s="46">
        <v>0</v>
      </c>
      <c r="J36" s="47">
        <v>0</v>
      </c>
    </row>
    <row r="37" spans="1:10" ht="15" customHeight="1" x14ac:dyDescent="0.25">
      <c r="A37" s="107" t="s">
        <v>78</v>
      </c>
      <c r="B37" s="102"/>
      <c r="C37" s="102"/>
      <c r="D37" s="102"/>
      <c r="E37" s="102"/>
      <c r="F37" s="34">
        <f>F34-F35+F36</f>
        <v>0</v>
      </c>
      <c r="G37" s="34">
        <f t="shared" ref="G37:J37" si="7">G34-G35+G36</f>
        <v>0</v>
      </c>
      <c r="H37" s="34">
        <f t="shared" si="7"/>
        <v>0</v>
      </c>
      <c r="I37" s="34">
        <f t="shared" si="7"/>
        <v>0</v>
      </c>
      <c r="J37" s="60">
        <f t="shared" si="7"/>
        <v>0</v>
      </c>
    </row>
    <row r="38" spans="1:10" ht="17.25" customHeight="1" x14ac:dyDescent="0.25"/>
    <row r="39" spans="1:10" x14ac:dyDescent="0.25">
      <c r="A39" s="108" t="s">
        <v>44</v>
      </c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9" customHeight="1" x14ac:dyDescent="0.25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tabSelected="1" workbookViewId="0">
      <selection activeCell="H43" sqref="H4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98" t="s">
        <v>37</v>
      </c>
      <c r="B1" s="98"/>
      <c r="C1" s="98"/>
      <c r="D1" s="98"/>
      <c r="E1" s="98"/>
      <c r="F1" s="98"/>
      <c r="G1" s="98"/>
      <c r="H1" s="98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98" t="s">
        <v>18</v>
      </c>
      <c r="B3" s="98"/>
      <c r="C3" s="98"/>
      <c r="D3" s="98"/>
      <c r="E3" s="98"/>
      <c r="F3" s="98"/>
      <c r="G3" s="98"/>
      <c r="H3" s="98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98" t="s">
        <v>4</v>
      </c>
      <c r="B5" s="98"/>
      <c r="C5" s="98"/>
      <c r="D5" s="98"/>
      <c r="E5" s="98"/>
      <c r="F5" s="98"/>
      <c r="G5" s="98"/>
      <c r="H5" s="98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98" t="s">
        <v>54</v>
      </c>
      <c r="B7" s="98"/>
      <c r="C7" s="98"/>
      <c r="D7" s="98"/>
      <c r="E7" s="98"/>
      <c r="F7" s="98"/>
      <c r="G7" s="98"/>
      <c r="H7" s="98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0" t="s">
        <v>5</v>
      </c>
      <c r="B9" s="19" t="s">
        <v>6</v>
      </c>
      <c r="C9" s="19" t="s">
        <v>3</v>
      </c>
      <c r="D9" s="19" t="s">
        <v>40</v>
      </c>
      <c r="E9" s="20" t="s">
        <v>41</v>
      </c>
      <c r="F9" s="20" t="s">
        <v>38</v>
      </c>
      <c r="G9" s="20" t="s">
        <v>32</v>
      </c>
      <c r="H9" s="20" t="s">
        <v>39</v>
      </c>
    </row>
    <row r="10" spans="1:8" x14ac:dyDescent="0.25">
      <c r="A10" s="38"/>
      <c r="B10" s="39"/>
      <c r="C10" s="37" t="s">
        <v>0</v>
      </c>
      <c r="D10" s="39"/>
      <c r="E10" s="38"/>
      <c r="F10" s="38"/>
      <c r="G10" s="38"/>
      <c r="H10" s="38"/>
    </row>
    <row r="11" spans="1:8" ht="15.75" customHeight="1" x14ac:dyDescent="0.25">
      <c r="A11" s="11">
        <v>6</v>
      </c>
      <c r="B11" s="11"/>
      <c r="C11" s="11" t="s">
        <v>7</v>
      </c>
      <c r="D11" s="8"/>
      <c r="E11" s="9"/>
      <c r="F11" s="9">
        <v>705064</v>
      </c>
      <c r="G11" s="9"/>
      <c r="H11" s="9"/>
    </row>
    <row r="12" spans="1:8" ht="38.25" x14ac:dyDescent="0.25">
      <c r="A12" s="11"/>
      <c r="B12" s="11">
        <v>63</v>
      </c>
      <c r="C12" s="11" t="s">
        <v>33</v>
      </c>
      <c r="D12" s="67">
        <v>414349</v>
      </c>
      <c r="E12" s="67">
        <v>414112</v>
      </c>
      <c r="F12" s="67">
        <v>654938</v>
      </c>
      <c r="G12" s="67"/>
      <c r="H12" s="67"/>
    </row>
    <row r="13" spans="1:8" ht="38.25" x14ac:dyDescent="0.25">
      <c r="A13" s="11"/>
      <c r="B13" s="15">
        <v>636</v>
      </c>
      <c r="C13" s="15" t="s">
        <v>33</v>
      </c>
      <c r="D13" s="67">
        <v>404876</v>
      </c>
      <c r="E13" s="67">
        <v>403945</v>
      </c>
      <c r="F13" s="9">
        <v>649962</v>
      </c>
      <c r="G13" s="9"/>
      <c r="H13" s="9"/>
    </row>
    <row r="14" spans="1:8" ht="38.25" x14ac:dyDescent="0.25">
      <c r="A14" s="11"/>
      <c r="B14" s="15">
        <v>6361</v>
      </c>
      <c r="C14" s="15" t="s">
        <v>33</v>
      </c>
      <c r="D14" s="9">
        <v>404876</v>
      </c>
      <c r="E14" s="9">
        <v>403945</v>
      </c>
      <c r="F14" s="9">
        <v>649962</v>
      </c>
      <c r="G14" s="9"/>
      <c r="H14" s="9"/>
    </row>
    <row r="15" spans="1:8" x14ac:dyDescent="0.25">
      <c r="A15" s="11"/>
      <c r="B15" s="11">
        <v>64</v>
      </c>
      <c r="C15" s="11" t="s">
        <v>126</v>
      </c>
      <c r="D15" s="9"/>
      <c r="E15" s="9"/>
      <c r="F15" s="9">
        <v>28</v>
      </c>
      <c r="G15" s="9"/>
      <c r="H15" s="9"/>
    </row>
    <row r="16" spans="1:8" ht="25.5" x14ac:dyDescent="0.25">
      <c r="A16" s="11"/>
      <c r="B16" s="11">
        <v>65</v>
      </c>
      <c r="C16" s="11" t="s">
        <v>82</v>
      </c>
      <c r="D16" s="9">
        <v>404876</v>
      </c>
      <c r="E16" s="9">
        <v>403945</v>
      </c>
      <c r="F16" s="67">
        <v>2500</v>
      </c>
      <c r="G16" s="67"/>
      <c r="H16" s="67"/>
    </row>
    <row r="17" spans="1:8" x14ac:dyDescent="0.25">
      <c r="A17" s="11"/>
      <c r="B17" s="15">
        <v>652</v>
      </c>
      <c r="C17" s="15" t="s">
        <v>82</v>
      </c>
      <c r="D17" s="67">
        <v>6367</v>
      </c>
      <c r="E17" s="67">
        <v>6185</v>
      </c>
      <c r="F17" s="9">
        <v>2500</v>
      </c>
      <c r="G17" s="9"/>
      <c r="H17" s="9"/>
    </row>
    <row r="18" spans="1:8" x14ac:dyDescent="0.25">
      <c r="A18" s="11"/>
      <c r="B18" s="15">
        <v>6526</v>
      </c>
      <c r="C18" s="15" t="s">
        <v>82</v>
      </c>
      <c r="D18" s="9">
        <v>6367</v>
      </c>
      <c r="E18" s="9">
        <v>6185</v>
      </c>
      <c r="F18" s="9">
        <v>2500</v>
      </c>
      <c r="G18" s="9"/>
      <c r="H18" s="9"/>
    </row>
    <row r="19" spans="1:8" x14ac:dyDescent="0.25">
      <c r="A19" s="11"/>
      <c r="B19" s="11">
        <v>66</v>
      </c>
      <c r="C19" s="11" t="s">
        <v>83</v>
      </c>
      <c r="D19" s="9">
        <v>6367</v>
      </c>
      <c r="E19" s="9">
        <v>6185</v>
      </c>
      <c r="F19" s="67">
        <v>8320</v>
      </c>
      <c r="G19" s="67"/>
      <c r="H19" s="67"/>
    </row>
    <row r="20" spans="1:8" x14ac:dyDescent="0.25">
      <c r="A20" s="11"/>
      <c r="B20" s="15">
        <v>661</v>
      </c>
      <c r="C20" s="15" t="s">
        <v>83</v>
      </c>
      <c r="D20" s="67">
        <v>1911</v>
      </c>
      <c r="E20" s="67">
        <v>2522</v>
      </c>
      <c r="F20" s="9">
        <v>3320</v>
      </c>
      <c r="G20" s="9"/>
      <c r="H20" s="9"/>
    </row>
    <row r="21" spans="1:8" x14ac:dyDescent="0.25">
      <c r="A21" s="12"/>
      <c r="B21" s="15">
        <v>6615</v>
      </c>
      <c r="C21" s="15" t="s">
        <v>83</v>
      </c>
      <c r="D21" s="9">
        <v>1911</v>
      </c>
      <c r="E21" s="9">
        <v>2522</v>
      </c>
      <c r="F21" s="9"/>
      <c r="G21" s="9"/>
      <c r="H21" s="9"/>
    </row>
    <row r="22" spans="1:8" x14ac:dyDescent="0.25">
      <c r="A22" s="12"/>
      <c r="B22" s="11">
        <v>66</v>
      </c>
      <c r="C22" s="11" t="s">
        <v>84</v>
      </c>
      <c r="D22" s="9">
        <v>1911</v>
      </c>
      <c r="E22" s="9">
        <v>2522</v>
      </c>
      <c r="F22" s="67">
        <v>5000</v>
      </c>
      <c r="G22" s="67"/>
      <c r="H22" s="67"/>
    </row>
    <row r="23" spans="1:8" x14ac:dyDescent="0.25">
      <c r="A23" s="14"/>
      <c r="B23" s="15">
        <v>661</v>
      </c>
      <c r="C23" s="15" t="s">
        <v>84</v>
      </c>
      <c r="D23" s="67">
        <v>1195</v>
      </c>
      <c r="E23" s="67">
        <v>1460</v>
      </c>
      <c r="F23" s="9">
        <v>5000</v>
      </c>
      <c r="G23" s="9"/>
      <c r="H23" s="9"/>
    </row>
    <row r="24" spans="1:8" x14ac:dyDescent="0.25">
      <c r="A24" s="15"/>
      <c r="B24" s="15">
        <v>6615</v>
      </c>
      <c r="C24" s="15" t="s">
        <v>84</v>
      </c>
      <c r="D24" s="9">
        <v>1195</v>
      </c>
      <c r="E24" s="9">
        <v>1460</v>
      </c>
      <c r="F24" s="9"/>
      <c r="G24" s="9"/>
      <c r="H24" s="9"/>
    </row>
    <row r="25" spans="1:8" ht="25.5" x14ac:dyDescent="0.25">
      <c r="A25" s="15"/>
      <c r="B25" s="11">
        <v>67</v>
      </c>
      <c r="C25" s="11" t="s">
        <v>127</v>
      </c>
      <c r="D25" s="9"/>
      <c r="E25" s="9"/>
      <c r="F25" s="9">
        <v>39277</v>
      </c>
      <c r="G25" s="9"/>
      <c r="H25" s="9"/>
    </row>
    <row r="26" spans="1:8" x14ac:dyDescent="0.25">
      <c r="A26" s="15"/>
      <c r="B26" s="15"/>
      <c r="C26" s="15"/>
      <c r="D26" s="9"/>
      <c r="E26" s="9"/>
      <c r="F26" s="9"/>
      <c r="G26" s="9"/>
      <c r="H26" s="9"/>
    </row>
    <row r="27" spans="1:8" x14ac:dyDescent="0.25">
      <c r="A27" s="15"/>
      <c r="B27" s="15"/>
      <c r="C27" s="15"/>
      <c r="D27" s="9"/>
      <c r="E27" s="9"/>
      <c r="F27" s="9"/>
      <c r="G27" s="9"/>
      <c r="H27" s="9"/>
    </row>
    <row r="28" spans="1:8" x14ac:dyDescent="0.25">
      <c r="A28" s="68"/>
      <c r="B28" s="68"/>
      <c r="C28" s="68"/>
      <c r="D28" s="9"/>
      <c r="E28" s="9"/>
      <c r="F28" s="68"/>
      <c r="G28" s="68"/>
      <c r="H28" s="68"/>
    </row>
    <row r="30" spans="1:8" ht="15.75" x14ac:dyDescent="0.25">
      <c r="A30" s="98" t="s">
        <v>55</v>
      </c>
      <c r="B30" s="118"/>
      <c r="C30" s="118"/>
      <c r="D30" s="118"/>
      <c r="E30" s="118"/>
      <c r="F30" s="118"/>
      <c r="G30" s="118"/>
      <c r="H30" s="118"/>
    </row>
    <row r="31" spans="1:8" ht="18" x14ac:dyDescent="0.25">
      <c r="A31" s="4"/>
      <c r="B31" s="4"/>
      <c r="C31" s="4"/>
      <c r="D31" s="4"/>
      <c r="E31" s="4"/>
      <c r="F31" s="4"/>
      <c r="G31" s="5"/>
      <c r="H31" s="5"/>
    </row>
    <row r="32" spans="1:8" ht="25.5" x14ac:dyDescent="0.25">
      <c r="A32" s="20" t="s">
        <v>5</v>
      </c>
      <c r="B32" s="19" t="s">
        <v>6</v>
      </c>
      <c r="C32" s="19" t="s">
        <v>8</v>
      </c>
      <c r="D32" s="19" t="s">
        <v>40</v>
      </c>
      <c r="E32" s="20" t="s">
        <v>41</v>
      </c>
      <c r="F32" s="20" t="s">
        <v>38</v>
      </c>
      <c r="G32" s="20" t="s">
        <v>32</v>
      </c>
      <c r="H32" s="20" t="s">
        <v>39</v>
      </c>
    </row>
    <row r="33" spans="1:8" x14ac:dyDescent="0.25">
      <c r="A33" s="38"/>
      <c r="B33" s="39"/>
      <c r="C33" s="37" t="s">
        <v>1</v>
      </c>
      <c r="D33" s="39"/>
      <c r="E33" s="38"/>
      <c r="F33" s="38"/>
      <c r="G33" s="38"/>
      <c r="H33" s="38"/>
    </row>
    <row r="34" spans="1:8" ht="15.75" customHeight="1" x14ac:dyDescent="0.25">
      <c r="A34" s="11">
        <v>3</v>
      </c>
      <c r="B34" s="11"/>
      <c r="C34" s="11" t="s">
        <v>9</v>
      </c>
      <c r="D34" s="67">
        <v>435443</v>
      </c>
      <c r="E34" s="78">
        <v>412450</v>
      </c>
      <c r="F34" s="95">
        <v>695124</v>
      </c>
      <c r="G34" s="9"/>
      <c r="H34" s="9"/>
    </row>
    <row r="35" spans="1:8" ht="15.75" customHeight="1" x14ac:dyDescent="0.25">
      <c r="A35" s="11"/>
      <c r="B35" s="15">
        <v>31</v>
      </c>
      <c r="C35" s="15" t="s">
        <v>10</v>
      </c>
      <c r="D35" s="9">
        <v>372027</v>
      </c>
      <c r="E35" s="79">
        <v>387089</v>
      </c>
      <c r="F35" s="93">
        <v>443670</v>
      </c>
      <c r="G35" s="9"/>
      <c r="H35" s="9"/>
    </row>
    <row r="36" spans="1:8" x14ac:dyDescent="0.25">
      <c r="A36" s="12"/>
      <c r="B36" s="15">
        <v>311</v>
      </c>
      <c r="C36" s="15" t="s">
        <v>10</v>
      </c>
      <c r="D36" s="9">
        <v>372027</v>
      </c>
      <c r="E36" s="79">
        <v>387089</v>
      </c>
      <c r="F36" s="93">
        <v>7680</v>
      </c>
      <c r="G36" s="9"/>
      <c r="H36" s="9"/>
    </row>
    <row r="37" spans="1:8" x14ac:dyDescent="0.25">
      <c r="A37" s="12"/>
      <c r="B37" s="15">
        <v>3111</v>
      </c>
      <c r="C37" s="15" t="s">
        <v>10</v>
      </c>
      <c r="D37" s="9">
        <v>372027</v>
      </c>
      <c r="E37" s="79">
        <v>387089</v>
      </c>
      <c r="F37" s="93">
        <v>75423.86</v>
      </c>
      <c r="G37" s="9"/>
      <c r="H37" s="9"/>
    </row>
    <row r="38" spans="1:8" x14ac:dyDescent="0.25">
      <c r="A38" s="14"/>
      <c r="B38" s="12"/>
      <c r="C38" s="13" t="s">
        <v>128</v>
      </c>
      <c r="D38" s="9"/>
      <c r="E38" s="79"/>
      <c r="F38" s="93">
        <v>14300</v>
      </c>
      <c r="G38" s="9"/>
      <c r="H38" s="9"/>
    </row>
    <row r="39" spans="1:8" x14ac:dyDescent="0.25">
      <c r="A39" s="15"/>
      <c r="B39" s="12">
        <v>32</v>
      </c>
      <c r="C39" s="12" t="s">
        <v>21</v>
      </c>
      <c r="D39" s="9">
        <v>58373</v>
      </c>
      <c r="E39" s="9">
        <v>18725</v>
      </c>
      <c r="F39" s="9">
        <v>147522</v>
      </c>
      <c r="G39" s="9"/>
      <c r="H39" s="10"/>
    </row>
    <row r="40" spans="1:8" x14ac:dyDescent="0.25">
      <c r="A40" s="68"/>
      <c r="B40" s="12">
        <v>321</v>
      </c>
      <c r="C40" s="12" t="s">
        <v>86</v>
      </c>
      <c r="D40" s="9">
        <v>10972</v>
      </c>
      <c r="E40" s="9">
        <v>743</v>
      </c>
      <c r="F40" s="68">
        <v>2180</v>
      </c>
      <c r="G40" s="68"/>
      <c r="H40" s="68"/>
    </row>
    <row r="41" spans="1:8" x14ac:dyDescent="0.25">
      <c r="A41" s="68"/>
      <c r="B41" s="12">
        <v>3211</v>
      </c>
      <c r="C41" s="12" t="s">
        <v>87</v>
      </c>
      <c r="D41" s="9">
        <v>10972</v>
      </c>
      <c r="E41" s="9">
        <v>743</v>
      </c>
      <c r="F41" s="68">
        <v>530</v>
      </c>
      <c r="G41" s="68"/>
      <c r="H41" s="68"/>
    </row>
    <row r="42" spans="1:8" x14ac:dyDescent="0.25">
      <c r="A42" s="68"/>
      <c r="B42" s="12">
        <v>322</v>
      </c>
      <c r="C42" s="12" t="s">
        <v>88</v>
      </c>
      <c r="D42" s="9">
        <v>20134</v>
      </c>
      <c r="E42" s="9">
        <v>11434</v>
      </c>
      <c r="F42" s="68">
        <v>78005</v>
      </c>
      <c r="G42" s="68"/>
      <c r="H42" s="68"/>
    </row>
    <row r="43" spans="1:8" x14ac:dyDescent="0.25">
      <c r="A43" s="68"/>
      <c r="B43" s="12">
        <v>3221</v>
      </c>
      <c r="C43" s="12" t="s">
        <v>89</v>
      </c>
      <c r="D43" s="9">
        <v>784</v>
      </c>
      <c r="E43" s="9">
        <v>818</v>
      </c>
      <c r="F43" s="68">
        <v>5137</v>
      </c>
      <c r="G43" s="68"/>
      <c r="H43" s="68"/>
    </row>
    <row r="44" spans="1:8" x14ac:dyDescent="0.25">
      <c r="A44" s="68"/>
      <c r="B44" s="12">
        <v>3222</v>
      </c>
      <c r="C44" s="12" t="s">
        <v>90</v>
      </c>
      <c r="D44" s="9">
        <v>9000</v>
      </c>
      <c r="E44" s="9">
        <v>4306</v>
      </c>
      <c r="F44" s="68">
        <v>48180</v>
      </c>
      <c r="G44" s="68"/>
      <c r="H44" s="68"/>
    </row>
    <row r="45" spans="1:8" x14ac:dyDescent="0.25">
      <c r="A45" s="68"/>
      <c r="B45" s="12">
        <v>3224</v>
      </c>
      <c r="C45" s="12" t="s">
        <v>91</v>
      </c>
      <c r="D45" s="9">
        <v>10100</v>
      </c>
      <c r="E45" s="9">
        <v>6060</v>
      </c>
      <c r="F45" s="68">
        <v>2398</v>
      </c>
      <c r="G45" s="68"/>
      <c r="H45" s="68"/>
    </row>
    <row r="46" spans="1:8" x14ac:dyDescent="0.25">
      <c r="A46" s="68"/>
      <c r="B46" s="12">
        <v>3223</v>
      </c>
      <c r="C46" s="12" t="s">
        <v>129</v>
      </c>
      <c r="D46" s="9"/>
      <c r="E46" s="9"/>
      <c r="F46" s="68">
        <v>22290</v>
      </c>
      <c r="G46" s="68"/>
      <c r="H46" s="68"/>
    </row>
    <row r="47" spans="1:8" x14ac:dyDescent="0.25">
      <c r="A47" s="68"/>
      <c r="B47" s="12">
        <v>3225</v>
      </c>
      <c r="C47" s="12" t="s">
        <v>92</v>
      </c>
      <c r="D47" s="9">
        <v>250</v>
      </c>
      <c r="E47" s="9">
        <v>250</v>
      </c>
      <c r="F47" s="68"/>
      <c r="G47" s="68"/>
      <c r="H47" s="68"/>
    </row>
    <row r="48" spans="1:8" x14ac:dyDescent="0.25">
      <c r="A48" s="68"/>
      <c r="B48" s="12">
        <v>323</v>
      </c>
      <c r="C48" s="12" t="s">
        <v>93</v>
      </c>
      <c r="D48" s="9">
        <v>12583</v>
      </c>
      <c r="E48" s="9">
        <v>5718</v>
      </c>
      <c r="F48" s="68">
        <v>13467</v>
      </c>
      <c r="G48" s="68"/>
      <c r="H48" s="68"/>
    </row>
    <row r="49" spans="1:8" x14ac:dyDescent="0.25">
      <c r="A49" s="68"/>
      <c r="B49" s="12">
        <v>3231</v>
      </c>
      <c r="C49" s="12" t="s">
        <v>94</v>
      </c>
      <c r="D49" s="9">
        <v>983</v>
      </c>
      <c r="E49" s="9">
        <v>990</v>
      </c>
      <c r="F49" s="68">
        <v>928</v>
      </c>
      <c r="G49" s="68"/>
      <c r="H49" s="68"/>
    </row>
    <row r="50" spans="1:8" x14ac:dyDescent="0.25">
      <c r="A50" s="68"/>
      <c r="B50" s="12">
        <v>3232</v>
      </c>
      <c r="C50" s="12" t="s">
        <v>95</v>
      </c>
      <c r="D50" s="9">
        <v>6112</v>
      </c>
      <c r="E50" s="9">
        <v>844</v>
      </c>
      <c r="F50" s="68">
        <v>3494</v>
      </c>
      <c r="G50" s="68"/>
      <c r="H50" s="68"/>
    </row>
    <row r="51" spans="1:8" x14ac:dyDescent="0.25">
      <c r="A51" s="68"/>
      <c r="B51" s="12">
        <v>3233</v>
      </c>
      <c r="C51" s="12" t="s">
        <v>96</v>
      </c>
      <c r="D51" s="9"/>
      <c r="E51" s="9"/>
      <c r="F51" s="68">
        <v>207</v>
      </c>
      <c r="G51" s="68"/>
      <c r="H51" s="68"/>
    </row>
    <row r="52" spans="1:8" x14ac:dyDescent="0.25">
      <c r="A52" s="68"/>
      <c r="B52" s="12">
        <v>3234</v>
      </c>
      <c r="C52" s="12" t="s">
        <v>96</v>
      </c>
      <c r="D52" s="9">
        <v>1244</v>
      </c>
      <c r="E52" s="9">
        <v>1244</v>
      </c>
      <c r="F52" s="68">
        <v>780</v>
      </c>
      <c r="G52" s="68"/>
      <c r="H52" s="68"/>
    </row>
    <row r="53" spans="1:8" x14ac:dyDescent="0.25">
      <c r="A53" s="68"/>
      <c r="B53" s="12">
        <v>3236</v>
      </c>
      <c r="C53" s="12" t="s">
        <v>97</v>
      </c>
      <c r="D53" s="9">
        <v>342</v>
      </c>
      <c r="E53" s="9">
        <v>340</v>
      </c>
      <c r="F53" s="68">
        <v>180</v>
      </c>
      <c r="G53" s="68"/>
      <c r="H53" s="68"/>
    </row>
    <row r="54" spans="1:8" x14ac:dyDescent="0.25">
      <c r="A54" s="68"/>
      <c r="B54" s="12">
        <v>3237</v>
      </c>
      <c r="C54" s="12" t="s">
        <v>98</v>
      </c>
      <c r="D54" s="9">
        <v>711</v>
      </c>
      <c r="E54" s="9">
        <v>800</v>
      </c>
      <c r="F54" s="68"/>
      <c r="G54" s="68"/>
      <c r="H54" s="68"/>
    </row>
    <row r="55" spans="1:8" x14ac:dyDescent="0.25">
      <c r="A55" s="68"/>
      <c r="B55" s="12">
        <v>3238</v>
      </c>
      <c r="C55" s="12" t="s">
        <v>99</v>
      </c>
      <c r="D55" s="9">
        <v>1312</v>
      </c>
      <c r="E55" s="9">
        <v>1500</v>
      </c>
      <c r="F55" s="68">
        <v>1400</v>
      </c>
      <c r="G55" s="68"/>
      <c r="H55" s="68"/>
    </row>
    <row r="56" spans="1:8" x14ac:dyDescent="0.25">
      <c r="A56" s="68"/>
      <c r="B56" s="12">
        <v>3239</v>
      </c>
      <c r="C56" s="12" t="s">
        <v>100</v>
      </c>
      <c r="D56" s="9">
        <v>1879</v>
      </c>
      <c r="E56" s="9"/>
      <c r="F56" s="68">
        <v>1105</v>
      </c>
      <c r="G56" s="68"/>
      <c r="H56" s="68"/>
    </row>
    <row r="57" spans="1:8" x14ac:dyDescent="0.25">
      <c r="A57" s="68"/>
      <c r="B57" s="12">
        <v>329</v>
      </c>
      <c r="C57" s="12" t="s">
        <v>101</v>
      </c>
      <c r="D57" s="9">
        <v>14684</v>
      </c>
      <c r="E57" s="9">
        <v>830</v>
      </c>
      <c r="F57" s="68">
        <v>53870</v>
      </c>
      <c r="G57" s="68"/>
      <c r="H57" s="68"/>
    </row>
    <row r="58" spans="1:8" x14ac:dyDescent="0.25">
      <c r="A58" s="68"/>
      <c r="B58" s="12">
        <v>3292</v>
      </c>
      <c r="C58" s="12" t="s">
        <v>102</v>
      </c>
      <c r="D58" s="9">
        <v>551</v>
      </c>
      <c r="E58" s="9">
        <v>551</v>
      </c>
      <c r="F58" s="68">
        <v>560</v>
      </c>
      <c r="G58" s="68"/>
      <c r="H58" s="68"/>
    </row>
    <row r="59" spans="1:8" x14ac:dyDescent="0.25">
      <c r="A59" s="68"/>
      <c r="B59" s="12">
        <v>3294</v>
      </c>
      <c r="C59" s="12" t="s">
        <v>103</v>
      </c>
      <c r="D59" s="9">
        <v>279</v>
      </c>
      <c r="E59" s="9">
        <v>279</v>
      </c>
      <c r="F59" s="68">
        <v>150</v>
      </c>
      <c r="G59" s="68"/>
      <c r="H59" s="68"/>
    </row>
    <row r="60" spans="1:8" x14ac:dyDescent="0.25">
      <c r="A60" s="68"/>
      <c r="B60" s="12">
        <v>3295</v>
      </c>
      <c r="C60" s="12" t="s">
        <v>104</v>
      </c>
      <c r="D60" s="9">
        <v>7804</v>
      </c>
      <c r="E60" s="9"/>
      <c r="F60" s="68"/>
      <c r="G60" s="68"/>
      <c r="H60" s="68"/>
    </row>
    <row r="61" spans="1:8" x14ac:dyDescent="0.25">
      <c r="A61" s="68"/>
      <c r="B61" s="12">
        <v>3299</v>
      </c>
      <c r="C61" s="12" t="s">
        <v>101</v>
      </c>
      <c r="D61" s="9">
        <v>6050</v>
      </c>
      <c r="E61" s="9"/>
      <c r="F61" s="68">
        <v>53160</v>
      </c>
      <c r="G61" s="68"/>
      <c r="H61" s="68"/>
    </row>
    <row r="62" spans="1:8" x14ac:dyDescent="0.25">
      <c r="A62" s="68"/>
      <c r="B62" s="12">
        <v>342</v>
      </c>
      <c r="C62" s="12" t="s">
        <v>130</v>
      </c>
      <c r="D62" s="9"/>
      <c r="E62" s="9"/>
      <c r="F62" s="68">
        <v>28</v>
      </c>
      <c r="G62" s="68"/>
      <c r="H62" s="68"/>
    </row>
    <row r="63" spans="1:8" x14ac:dyDescent="0.25">
      <c r="A63" s="68"/>
      <c r="B63" s="12">
        <v>37</v>
      </c>
      <c r="C63" s="12" t="s">
        <v>105</v>
      </c>
      <c r="D63" s="9">
        <v>5043</v>
      </c>
      <c r="E63" s="9">
        <v>6636</v>
      </c>
      <c r="F63" s="68">
        <v>6500</v>
      </c>
      <c r="G63" s="68"/>
      <c r="H63" s="68"/>
    </row>
    <row r="64" spans="1:8" x14ac:dyDescent="0.25">
      <c r="A64" s="68"/>
      <c r="B64" s="12"/>
      <c r="C64" s="13" t="s">
        <v>85</v>
      </c>
      <c r="D64" s="9"/>
      <c r="E64" s="9"/>
      <c r="F64" s="68"/>
      <c r="G64" s="68"/>
      <c r="H64" s="68"/>
    </row>
    <row r="65" spans="1:8" x14ac:dyDescent="0.25">
      <c r="A65" s="68"/>
      <c r="B65" s="26" t="s">
        <v>34</v>
      </c>
      <c r="C65" s="13"/>
      <c r="D65" s="9"/>
      <c r="E65" s="9"/>
      <c r="F65" s="68"/>
      <c r="G65" s="68"/>
      <c r="H65" s="68"/>
    </row>
    <row r="66" spans="1:8" ht="25.5" x14ac:dyDescent="0.25">
      <c r="B66" s="14"/>
      <c r="C66" s="24" t="s">
        <v>11</v>
      </c>
      <c r="D66" s="67">
        <v>16391</v>
      </c>
      <c r="E66" s="78">
        <v>7247</v>
      </c>
      <c r="F66" s="94">
        <v>9940</v>
      </c>
      <c r="G66" s="68"/>
      <c r="H66" s="68"/>
    </row>
    <row r="67" spans="1:8" ht="38.25" x14ac:dyDescent="0.25">
      <c r="B67" s="15">
        <v>41</v>
      </c>
      <c r="C67" s="25" t="s">
        <v>12</v>
      </c>
      <c r="D67" s="9"/>
      <c r="E67" s="79"/>
      <c r="F67" s="68"/>
      <c r="G67" s="68"/>
      <c r="H67" s="68"/>
    </row>
    <row r="68" spans="1:8" ht="38.25" x14ac:dyDescent="0.25">
      <c r="B68" s="15">
        <v>42</v>
      </c>
      <c r="C68" s="25" t="s">
        <v>35</v>
      </c>
      <c r="D68" s="9">
        <v>16391</v>
      </c>
      <c r="E68" s="79">
        <v>7247</v>
      </c>
      <c r="F68" s="68">
        <v>9940</v>
      </c>
      <c r="G68" s="68"/>
      <c r="H68" s="68"/>
    </row>
    <row r="69" spans="1:8" ht="38.25" x14ac:dyDescent="0.25">
      <c r="B69" s="15"/>
      <c r="C69" s="17" t="s">
        <v>106</v>
      </c>
      <c r="D69" s="9"/>
      <c r="E69" s="80">
        <v>45658</v>
      </c>
      <c r="F69" s="68"/>
      <c r="G69" s="68"/>
      <c r="H69" s="68"/>
    </row>
    <row r="70" spans="1:8" x14ac:dyDescent="0.25">
      <c r="B70" s="69"/>
      <c r="C70" s="69" t="s">
        <v>9</v>
      </c>
      <c r="D70" s="73"/>
      <c r="E70" s="81">
        <v>41374</v>
      </c>
      <c r="F70" s="68"/>
      <c r="G70" s="68"/>
      <c r="H70" s="68"/>
    </row>
    <row r="71" spans="1:8" x14ac:dyDescent="0.25">
      <c r="B71" s="15">
        <v>31</v>
      </c>
      <c r="C71" s="15" t="s">
        <v>10</v>
      </c>
      <c r="D71" s="68"/>
      <c r="E71" s="82"/>
      <c r="F71" s="68"/>
      <c r="G71" s="68"/>
      <c r="H71" s="68"/>
    </row>
    <row r="72" spans="1:8" x14ac:dyDescent="0.25">
      <c r="B72" s="15">
        <v>311</v>
      </c>
      <c r="C72" s="15" t="s">
        <v>10</v>
      </c>
      <c r="D72" s="68"/>
      <c r="E72" s="82"/>
      <c r="F72" s="68"/>
      <c r="G72" s="68"/>
      <c r="H72" s="68"/>
    </row>
    <row r="73" spans="1:8" x14ac:dyDescent="0.25">
      <c r="B73" s="15">
        <v>3111</v>
      </c>
      <c r="C73" s="15" t="s">
        <v>10</v>
      </c>
      <c r="D73" s="68"/>
      <c r="E73" s="82"/>
      <c r="F73" s="68"/>
      <c r="G73" s="68"/>
      <c r="H73" s="68"/>
    </row>
    <row r="74" spans="1:8" x14ac:dyDescent="0.25">
      <c r="B74" s="12"/>
      <c r="C74" s="13" t="s">
        <v>85</v>
      </c>
      <c r="D74" s="68"/>
      <c r="E74" s="83"/>
      <c r="F74" s="68"/>
      <c r="G74" s="68"/>
      <c r="H74" s="68"/>
    </row>
    <row r="75" spans="1:8" x14ac:dyDescent="0.25">
      <c r="B75" s="70">
        <v>32</v>
      </c>
      <c r="C75" s="70" t="s">
        <v>21</v>
      </c>
      <c r="D75" s="74"/>
      <c r="E75" s="84"/>
      <c r="F75" s="68"/>
      <c r="G75" s="68"/>
      <c r="H75" s="68"/>
    </row>
    <row r="76" spans="1:8" x14ac:dyDescent="0.25">
      <c r="B76" s="12">
        <v>321</v>
      </c>
      <c r="C76" s="12" t="s">
        <v>86</v>
      </c>
      <c r="D76" s="68"/>
      <c r="E76" s="83"/>
      <c r="F76" s="68"/>
      <c r="G76" s="68"/>
      <c r="H76" s="68"/>
    </row>
    <row r="77" spans="1:8" x14ac:dyDescent="0.25">
      <c r="B77" s="12">
        <v>3211</v>
      </c>
      <c r="C77" s="12" t="s">
        <v>87</v>
      </c>
      <c r="D77" s="68"/>
      <c r="E77" s="83"/>
      <c r="F77" s="68"/>
      <c r="G77" s="68"/>
      <c r="H77" s="68"/>
    </row>
    <row r="78" spans="1:8" x14ac:dyDescent="0.25">
      <c r="B78" s="71">
        <v>322</v>
      </c>
      <c r="C78" s="71"/>
      <c r="D78" s="75"/>
      <c r="E78" s="85" t="s">
        <v>113</v>
      </c>
      <c r="F78" s="68"/>
      <c r="G78" s="68"/>
      <c r="H78" s="68"/>
    </row>
    <row r="79" spans="1:8" x14ac:dyDescent="0.25">
      <c r="B79" s="12">
        <v>3221</v>
      </c>
      <c r="C79" s="12" t="s">
        <v>88</v>
      </c>
      <c r="D79" s="76"/>
      <c r="E79" s="86" t="s">
        <v>109</v>
      </c>
      <c r="F79" s="68"/>
      <c r="G79" s="68"/>
      <c r="H79" s="68"/>
    </row>
    <row r="80" spans="1:8" x14ac:dyDescent="0.25">
      <c r="B80" s="12">
        <v>3221</v>
      </c>
      <c r="C80" s="12" t="s">
        <v>89</v>
      </c>
      <c r="D80" s="68"/>
      <c r="E80" s="83"/>
      <c r="F80" s="68"/>
      <c r="G80" s="68"/>
      <c r="H80" s="68"/>
    </row>
    <row r="81" spans="2:8" x14ac:dyDescent="0.25">
      <c r="B81" s="12">
        <v>3222</v>
      </c>
      <c r="C81" s="12" t="s">
        <v>90</v>
      </c>
      <c r="D81" s="68"/>
      <c r="E81" s="82" t="s">
        <v>108</v>
      </c>
      <c r="F81" s="68"/>
      <c r="G81" s="68"/>
      <c r="H81" s="68"/>
    </row>
    <row r="82" spans="2:8" x14ac:dyDescent="0.25">
      <c r="B82" s="12">
        <v>3224</v>
      </c>
      <c r="C82" s="12" t="s">
        <v>91</v>
      </c>
      <c r="D82" s="68"/>
      <c r="E82" s="83" t="s">
        <v>110</v>
      </c>
      <c r="F82" s="68"/>
      <c r="G82" s="68"/>
      <c r="H82" s="68"/>
    </row>
    <row r="83" spans="2:8" x14ac:dyDescent="0.25">
      <c r="B83" s="12">
        <v>3225</v>
      </c>
      <c r="C83" s="12" t="s">
        <v>92</v>
      </c>
      <c r="D83" s="68"/>
      <c r="E83" s="83" t="s">
        <v>111</v>
      </c>
      <c r="F83" s="68"/>
      <c r="G83" s="68"/>
      <c r="H83" s="68"/>
    </row>
    <row r="84" spans="2:8" x14ac:dyDescent="0.25">
      <c r="B84" s="72">
        <v>323</v>
      </c>
      <c r="C84" s="72" t="s">
        <v>93</v>
      </c>
      <c r="D84" s="77"/>
      <c r="E84" s="87" t="s">
        <v>114</v>
      </c>
      <c r="F84" s="68"/>
      <c r="G84" s="68"/>
      <c r="H84" s="68"/>
    </row>
    <row r="85" spans="2:8" x14ac:dyDescent="0.25">
      <c r="B85" s="12">
        <v>3231</v>
      </c>
      <c r="C85" s="12" t="s">
        <v>94</v>
      </c>
      <c r="D85" s="68"/>
      <c r="E85" s="83" t="s">
        <v>112</v>
      </c>
      <c r="F85" s="68"/>
      <c r="G85" s="68"/>
      <c r="H85" s="68"/>
    </row>
    <row r="86" spans="2:8" x14ac:dyDescent="0.25">
      <c r="B86" s="12">
        <v>3232</v>
      </c>
      <c r="C86" s="12" t="s">
        <v>95</v>
      </c>
      <c r="D86" s="68"/>
      <c r="F86" s="68"/>
      <c r="G86" s="68"/>
      <c r="H86" s="68"/>
    </row>
    <row r="87" spans="2:8" x14ac:dyDescent="0.25">
      <c r="B87" s="12">
        <v>3234</v>
      </c>
      <c r="C87" s="12" t="s">
        <v>96</v>
      </c>
      <c r="D87" s="68"/>
      <c r="E87" s="83" t="s">
        <v>115</v>
      </c>
      <c r="F87" s="68"/>
      <c r="G87" s="68"/>
      <c r="H87" s="68"/>
    </row>
    <row r="88" spans="2:8" x14ac:dyDescent="0.25">
      <c r="B88" s="12">
        <v>3236</v>
      </c>
      <c r="C88" s="12" t="s">
        <v>97</v>
      </c>
      <c r="D88" s="68"/>
      <c r="E88" s="83" t="s">
        <v>116</v>
      </c>
      <c r="F88" s="68"/>
      <c r="G88" s="68"/>
      <c r="H88" s="68"/>
    </row>
    <row r="89" spans="2:8" x14ac:dyDescent="0.25">
      <c r="B89" s="12">
        <v>3237</v>
      </c>
      <c r="C89" s="12" t="s">
        <v>98</v>
      </c>
      <c r="D89" s="68"/>
      <c r="E89" s="83"/>
      <c r="F89" s="68"/>
      <c r="G89" s="68"/>
      <c r="H89" s="68"/>
    </row>
    <row r="90" spans="2:8" x14ac:dyDescent="0.25">
      <c r="B90" s="12">
        <v>3238</v>
      </c>
      <c r="C90" s="12" t="s">
        <v>99</v>
      </c>
      <c r="D90" s="68"/>
      <c r="E90" s="83" t="s">
        <v>117</v>
      </c>
      <c r="F90" s="68"/>
      <c r="G90" s="68"/>
      <c r="H90" s="68"/>
    </row>
    <row r="91" spans="2:8" x14ac:dyDescent="0.25">
      <c r="B91" s="12">
        <v>3239</v>
      </c>
      <c r="C91" s="12" t="s">
        <v>100</v>
      </c>
      <c r="D91" s="68"/>
      <c r="E91" s="83"/>
      <c r="F91" s="68"/>
      <c r="G91" s="68"/>
      <c r="H91" s="68"/>
    </row>
    <row r="92" spans="2:8" x14ac:dyDescent="0.25">
      <c r="B92" s="71">
        <v>329</v>
      </c>
      <c r="C92" s="71" t="s">
        <v>101</v>
      </c>
      <c r="D92" s="75"/>
      <c r="E92" s="88"/>
      <c r="F92" s="68"/>
      <c r="G92" s="68"/>
      <c r="H92" s="68"/>
    </row>
    <row r="93" spans="2:8" x14ac:dyDescent="0.25">
      <c r="B93" s="12">
        <v>3292</v>
      </c>
      <c r="C93" s="12" t="s">
        <v>102</v>
      </c>
      <c r="D93" s="68"/>
      <c r="E93" s="83"/>
      <c r="F93" s="68"/>
      <c r="G93" s="68"/>
      <c r="H93" s="68"/>
    </row>
    <row r="94" spans="2:8" x14ac:dyDescent="0.25">
      <c r="B94" s="12">
        <v>3294</v>
      </c>
      <c r="C94" s="12" t="s">
        <v>103</v>
      </c>
      <c r="D94" s="68"/>
      <c r="E94" s="83"/>
      <c r="F94" s="68"/>
      <c r="G94" s="68"/>
      <c r="H94" s="68"/>
    </row>
    <row r="95" spans="2:8" x14ac:dyDescent="0.25">
      <c r="B95" s="12">
        <v>3295</v>
      </c>
      <c r="C95" s="12" t="s">
        <v>104</v>
      </c>
      <c r="D95" s="68"/>
      <c r="E95" s="83"/>
      <c r="F95" s="68"/>
      <c r="G95" s="68"/>
      <c r="H95" s="68"/>
    </row>
    <row r="96" spans="2:8" x14ac:dyDescent="0.25">
      <c r="B96" s="12">
        <v>3299</v>
      </c>
      <c r="C96" s="12" t="s">
        <v>101</v>
      </c>
      <c r="D96" s="68"/>
      <c r="F96" s="68"/>
      <c r="G96" s="68"/>
      <c r="H96" s="68"/>
    </row>
    <row r="97" spans="2:8" x14ac:dyDescent="0.25">
      <c r="B97" s="12">
        <v>37</v>
      </c>
      <c r="C97" s="12" t="s">
        <v>105</v>
      </c>
      <c r="D97" s="68"/>
      <c r="E97" s="83"/>
      <c r="F97" s="68"/>
      <c r="G97" s="68"/>
      <c r="H97" s="68"/>
    </row>
    <row r="98" spans="2:8" x14ac:dyDescent="0.25">
      <c r="B98" s="12"/>
      <c r="C98" s="13" t="s">
        <v>85</v>
      </c>
      <c r="D98" s="68"/>
      <c r="E98" s="83"/>
      <c r="F98" s="68"/>
      <c r="G98" s="68"/>
      <c r="H98" s="68"/>
    </row>
    <row r="99" spans="2:8" x14ac:dyDescent="0.25">
      <c r="B99" s="26" t="s">
        <v>34</v>
      </c>
      <c r="C99" s="13"/>
      <c r="D99" s="68"/>
      <c r="E99" s="83"/>
      <c r="F99" s="68"/>
      <c r="G99" s="68"/>
      <c r="H99" s="68"/>
    </row>
    <row r="100" spans="2:8" ht="25.5" x14ac:dyDescent="0.25">
      <c r="B100" s="14"/>
      <c r="C100" s="24" t="s">
        <v>11</v>
      </c>
      <c r="D100" s="68"/>
      <c r="E100" s="89" t="s">
        <v>107</v>
      </c>
      <c r="F100" s="68"/>
      <c r="G100" s="68"/>
      <c r="H100" s="68"/>
    </row>
    <row r="101" spans="2:8" ht="38.25" x14ac:dyDescent="0.25">
      <c r="B101" s="15">
        <v>41</v>
      </c>
      <c r="C101" s="25" t="s">
        <v>12</v>
      </c>
      <c r="D101" s="68"/>
      <c r="E101" s="82" t="s">
        <v>107</v>
      </c>
      <c r="F101" s="68"/>
      <c r="G101" s="68"/>
      <c r="H101" s="68"/>
    </row>
    <row r="102" spans="2:8" ht="38.25" x14ac:dyDescent="0.25">
      <c r="B102" s="15">
        <v>42</v>
      </c>
      <c r="C102" s="25" t="s">
        <v>35</v>
      </c>
      <c r="D102" s="68"/>
      <c r="E102" s="83"/>
      <c r="F102" s="68"/>
      <c r="G102" s="68"/>
      <c r="H102" s="68"/>
    </row>
  </sheetData>
  <mergeCells count="5">
    <mergeCell ref="A30:H30"/>
    <mergeCell ref="A1:H1"/>
    <mergeCell ref="A3:H3"/>
    <mergeCell ref="A5:H5"/>
    <mergeCell ref="A7:H7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activeCell="L11" sqref="L1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98" t="s">
        <v>37</v>
      </c>
      <c r="B1" s="98"/>
      <c r="C1" s="98"/>
      <c r="D1" s="98"/>
      <c r="E1" s="98"/>
      <c r="F1" s="98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98" t="s">
        <v>18</v>
      </c>
      <c r="B3" s="98"/>
      <c r="C3" s="98"/>
      <c r="D3" s="98"/>
      <c r="E3" s="98"/>
      <c r="F3" s="98"/>
    </row>
    <row r="4" spans="1:6" ht="18" x14ac:dyDescent="0.25">
      <c r="B4" s="4"/>
      <c r="C4" s="4"/>
      <c r="D4" s="4"/>
      <c r="E4" s="5"/>
      <c r="F4" s="5"/>
    </row>
    <row r="5" spans="1:6" ht="18" customHeight="1" x14ac:dyDescent="0.25">
      <c r="A5" s="98" t="s">
        <v>4</v>
      </c>
      <c r="B5" s="98"/>
      <c r="C5" s="98"/>
      <c r="D5" s="98"/>
      <c r="E5" s="98"/>
      <c r="F5" s="98"/>
    </row>
    <row r="6" spans="1:6" ht="18" x14ac:dyDescent="0.25">
      <c r="A6" s="4"/>
      <c r="B6" s="4"/>
      <c r="C6" s="4"/>
      <c r="D6" s="4"/>
      <c r="E6" s="5"/>
      <c r="F6" s="5"/>
    </row>
    <row r="7" spans="1:6" ht="15.75" customHeight="1" x14ac:dyDescent="0.25">
      <c r="A7" s="98" t="s">
        <v>56</v>
      </c>
      <c r="B7" s="98"/>
      <c r="C7" s="98"/>
      <c r="D7" s="98"/>
      <c r="E7" s="98"/>
      <c r="F7" s="98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58</v>
      </c>
      <c r="B9" s="19" t="s">
        <v>40</v>
      </c>
      <c r="C9" s="20" t="s">
        <v>41</v>
      </c>
      <c r="D9" s="20" t="s">
        <v>38</v>
      </c>
      <c r="E9" s="20" t="s">
        <v>32</v>
      </c>
      <c r="F9" s="20" t="s">
        <v>39</v>
      </c>
    </row>
    <row r="10" spans="1:6" x14ac:dyDescent="0.25">
      <c r="A10" s="40" t="s">
        <v>0</v>
      </c>
      <c r="B10" s="39"/>
      <c r="C10" s="38"/>
      <c r="D10" s="38"/>
      <c r="E10" s="38"/>
      <c r="F10" s="38"/>
    </row>
    <row r="11" spans="1:6" x14ac:dyDescent="0.25">
      <c r="A11" s="24" t="s">
        <v>63</v>
      </c>
      <c r="B11" s="38"/>
      <c r="C11" s="38"/>
      <c r="D11" s="38"/>
      <c r="E11" s="38"/>
      <c r="F11" s="38"/>
    </row>
    <row r="12" spans="1:6" x14ac:dyDescent="0.25">
      <c r="A12" s="13" t="s">
        <v>64</v>
      </c>
      <c r="B12" s="9"/>
      <c r="C12" s="9"/>
      <c r="D12" s="9"/>
      <c r="E12" s="9"/>
      <c r="F12" s="9"/>
    </row>
    <row r="13" spans="1:6" x14ac:dyDescent="0.25">
      <c r="A13" s="12" t="s">
        <v>34</v>
      </c>
      <c r="B13" s="9"/>
      <c r="C13" s="9"/>
      <c r="D13" s="9"/>
      <c r="E13" s="9"/>
      <c r="F13" s="9"/>
    </row>
    <row r="14" spans="1:6" ht="25.5" x14ac:dyDescent="0.25">
      <c r="A14" s="11" t="s">
        <v>61</v>
      </c>
      <c r="B14" s="8"/>
      <c r="C14" s="9"/>
      <c r="D14" s="9"/>
      <c r="E14" s="9"/>
      <c r="F14" s="9"/>
    </row>
    <row r="15" spans="1:6" ht="25.5" x14ac:dyDescent="0.25">
      <c r="A15" s="17" t="s">
        <v>62</v>
      </c>
      <c r="B15" s="8"/>
      <c r="C15" s="9"/>
      <c r="D15" s="9"/>
      <c r="E15" s="9"/>
      <c r="F15" s="9"/>
    </row>
    <row r="16" spans="1:6" x14ac:dyDescent="0.25">
      <c r="A16" s="40" t="s">
        <v>59</v>
      </c>
      <c r="B16" s="8"/>
      <c r="C16" s="9"/>
      <c r="D16" s="9"/>
      <c r="E16" s="9"/>
      <c r="F16" s="10"/>
    </row>
    <row r="17" spans="1:6" x14ac:dyDescent="0.25">
      <c r="A17" s="13" t="s">
        <v>60</v>
      </c>
      <c r="B17" s="8"/>
      <c r="C17" s="9"/>
      <c r="D17" s="9"/>
      <c r="E17" s="9"/>
      <c r="F17" s="10"/>
    </row>
    <row r="20" spans="1:6" ht="15.75" customHeight="1" x14ac:dyDescent="0.25">
      <c r="A20" s="98" t="s">
        <v>57</v>
      </c>
      <c r="B20" s="98"/>
      <c r="C20" s="98"/>
      <c r="D20" s="98"/>
      <c r="E20" s="98"/>
      <c r="F20" s="98"/>
    </row>
    <row r="21" spans="1:6" ht="18" x14ac:dyDescent="0.25">
      <c r="A21" s="4"/>
      <c r="B21" s="4"/>
      <c r="C21" s="4"/>
      <c r="D21" s="4"/>
      <c r="E21" s="5"/>
      <c r="F21" s="5"/>
    </row>
    <row r="22" spans="1:6" ht="25.5" x14ac:dyDescent="0.25">
      <c r="A22" s="20" t="s">
        <v>58</v>
      </c>
      <c r="B22" s="19" t="s">
        <v>40</v>
      </c>
      <c r="C22" s="20" t="s">
        <v>41</v>
      </c>
      <c r="D22" s="20" t="s">
        <v>38</v>
      </c>
      <c r="E22" s="20" t="s">
        <v>32</v>
      </c>
      <c r="F22" s="20" t="s">
        <v>39</v>
      </c>
    </row>
    <row r="23" spans="1:6" x14ac:dyDescent="0.25">
      <c r="A23" s="40" t="s">
        <v>1</v>
      </c>
      <c r="B23" s="39"/>
      <c r="C23" s="38"/>
      <c r="D23" s="38"/>
      <c r="E23" s="38"/>
      <c r="F23" s="38"/>
    </row>
    <row r="24" spans="1:6" ht="15.75" customHeight="1" x14ac:dyDescent="0.25">
      <c r="A24" s="24" t="s">
        <v>63</v>
      </c>
      <c r="B24" s="8"/>
      <c r="C24" s="9"/>
      <c r="D24" s="9"/>
      <c r="E24" s="9"/>
      <c r="F24" s="9"/>
    </row>
    <row r="25" spans="1:6" x14ac:dyDescent="0.25">
      <c r="A25" s="13" t="s">
        <v>64</v>
      </c>
      <c r="B25" s="8"/>
      <c r="C25" s="9"/>
      <c r="D25" s="9"/>
      <c r="E25" s="9"/>
      <c r="F25" s="9"/>
    </row>
    <row r="26" spans="1:6" x14ac:dyDescent="0.25">
      <c r="A26" s="12" t="s">
        <v>34</v>
      </c>
      <c r="B26" s="8"/>
      <c r="C26" s="9"/>
      <c r="D26" s="9"/>
      <c r="E26" s="9"/>
      <c r="F26" s="9"/>
    </row>
    <row r="27" spans="1:6" x14ac:dyDescent="0.25">
      <c r="A27" s="24" t="s">
        <v>65</v>
      </c>
      <c r="B27" s="8"/>
      <c r="C27" s="9"/>
      <c r="D27" s="9"/>
      <c r="E27" s="9"/>
      <c r="F27" s="9"/>
    </row>
    <row r="28" spans="1:6" x14ac:dyDescent="0.25">
      <c r="A28" s="13" t="s">
        <v>66</v>
      </c>
      <c r="B28" s="8"/>
      <c r="C28" s="9"/>
      <c r="D28" s="9"/>
      <c r="E28" s="9"/>
      <c r="F28" s="10"/>
    </row>
  </sheetData>
  <mergeCells count="5">
    <mergeCell ref="A1:F1"/>
    <mergeCell ref="A3:F3"/>
    <mergeCell ref="A5:F5"/>
    <mergeCell ref="A7:F7"/>
    <mergeCell ref="A20:F20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E12" sqref="E12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98" t="s">
        <v>37</v>
      </c>
      <c r="B1" s="98"/>
      <c r="C1" s="98"/>
      <c r="D1" s="98"/>
      <c r="E1" s="98"/>
      <c r="F1" s="98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98" t="s">
        <v>18</v>
      </c>
      <c r="B3" s="98"/>
      <c r="C3" s="98"/>
      <c r="D3" s="98"/>
      <c r="E3" s="99"/>
      <c r="F3" s="99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98" t="s">
        <v>4</v>
      </c>
      <c r="B5" s="100"/>
      <c r="C5" s="100"/>
      <c r="D5" s="100"/>
      <c r="E5" s="100"/>
      <c r="F5" s="100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98" t="s">
        <v>13</v>
      </c>
      <c r="B7" s="118"/>
      <c r="C7" s="118"/>
      <c r="D7" s="118"/>
      <c r="E7" s="118"/>
      <c r="F7" s="118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58</v>
      </c>
      <c r="B9" s="19" t="s">
        <v>40</v>
      </c>
      <c r="C9" s="20" t="s">
        <v>41</v>
      </c>
      <c r="D9" s="20" t="s">
        <v>38</v>
      </c>
      <c r="E9" s="20" t="s">
        <v>32</v>
      </c>
      <c r="F9" s="20" t="s">
        <v>39</v>
      </c>
    </row>
    <row r="10" spans="1:6" ht="15.75" customHeight="1" x14ac:dyDescent="0.25">
      <c r="A10" s="11" t="s">
        <v>14</v>
      </c>
      <c r="B10" s="67">
        <v>435443</v>
      </c>
      <c r="C10" s="67">
        <v>412450</v>
      </c>
      <c r="D10" s="9">
        <v>655843</v>
      </c>
      <c r="E10" s="9"/>
      <c r="F10" s="9"/>
    </row>
    <row r="11" spans="1:6" ht="15.75" customHeight="1" x14ac:dyDescent="0.25">
      <c r="A11" s="11" t="s">
        <v>122</v>
      </c>
      <c r="B11" s="67">
        <v>435443</v>
      </c>
      <c r="C11" s="67">
        <v>412450</v>
      </c>
      <c r="D11" s="9">
        <v>655843</v>
      </c>
      <c r="E11" s="9"/>
      <c r="F11" s="9"/>
    </row>
    <row r="12" spans="1:6" x14ac:dyDescent="0.25">
      <c r="A12" s="17" t="s">
        <v>123</v>
      </c>
      <c r="B12" s="67">
        <v>435443</v>
      </c>
      <c r="C12" s="67">
        <v>412450</v>
      </c>
      <c r="D12" s="9">
        <v>655843</v>
      </c>
      <c r="E12" s="9"/>
      <c r="F12" s="9"/>
    </row>
    <row r="13" spans="1:6" x14ac:dyDescent="0.25">
      <c r="A13" s="16" t="s">
        <v>124</v>
      </c>
      <c r="B13" s="67">
        <v>435443</v>
      </c>
      <c r="C13" s="67">
        <v>412450</v>
      </c>
      <c r="D13" s="9">
        <v>655843</v>
      </c>
      <c r="E13" s="9"/>
      <c r="F13" s="9"/>
    </row>
    <row r="14" spans="1:6" x14ac:dyDescent="0.25">
      <c r="A14" s="16" t="s">
        <v>125</v>
      </c>
      <c r="B14" s="67">
        <v>435443</v>
      </c>
      <c r="C14" s="67">
        <v>412450</v>
      </c>
      <c r="D14" s="9">
        <v>655843</v>
      </c>
      <c r="E14" s="9"/>
      <c r="F14" s="10"/>
    </row>
    <row r="15" spans="1:6" x14ac:dyDescent="0.25">
      <c r="A15" s="18"/>
      <c r="B15" s="8"/>
      <c r="C15" s="9"/>
      <c r="D15" s="9"/>
      <c r="E15" s="9"/>
      <c r="F15" s="1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98" t="s">
        <v>37</v>
      </c>
      <c r="B1" s="98"/>
      <c r="C1" s="98"/>
      <c r="D1" s="98"/>
      <c r="E1" s="98"/>
      <c r="F1" s="98"/>
      <c r="G1" s="98"/>
      <c r="H1" s="98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98" t="s">
        <v>18</v>
      </c>
      <c r="B3" s="98"/>
      <c r="C3" s="98"/>
      <c r="D3" s="98"/>
      <c r="E3" s="98"/>
      <c r="F3" s="98"/>
      <c r="G3" s="98"/>
      <c r="H3" s="98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98" t="s">
        <v>67</v>
      </c>
      <c r="B5" s="98"/>
      <c r="C5" s="98"/>
      <c r="D5" s="98"/>
      <c r="E5" s="98"/>
      <c r="F5" s="98"/>
      <c r="G5" s="98"/>
      <c r="H5" s="98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0" t="s">
        <v>5</v>
      </c>
      <c r="B7" s="19" t="s">
        <v>6</v>
      </c>
      <c r="C7" s="19" t="s">
        <v>36</v>
      </c>
      <c r="D7" s="19" t="s">
        <v>40</v>
      </c>
      <c r="E7" s="20" t="s">
        <v>41</v>
      </c>
      <c r="F7" s="20" t="s">
        <v>38</v>
      </c>
      <c r="G7" s="20" t="s">
        <v>32</v>
      </c>
      <c r="H7" s="20" t="s">
        <v>39</v>
      </c>
    </row>
    <row r="8" spans="1:8" x14ac:dyDescent="0.25">
      <c r="A8" s="38"/>
      <c r="B8" s="39"/>
      <c r="C8" s="37" t="s">
        <v>69</v>
      </c>
      <c r="D8" s="39"/>
      <c r="E8" s="38"/>
      <c r="F8" s="38"/>
      <c r="G8" s="38"/>
      <c r="H8" s="38"/>
    </row>
    <row r="9" spans="1:8" ht="25.5" x14ac:dyDescent="0.25">
      <c r="A9" s="11">
        <v>8</v>
      </c>
      <c r="B9" s="11"/>
      <c r="C9" s="11" t="s">
        <v>15</v>
      </c>
      <c r="D9" s="8"/>
      <c r="E9" s="9"/>
      <c r="F9" s="9"/>
      <c r="G9" s="9"/>
      <c r="H9" s="9"/>
    </row>
    <row r="10" spans="1:8" x14ac:dyDescent="0.25">
      <c r="A10" s="11"/>
      <c r="B10" s="15">
        <v>84</v>
      </c>
      <c r="C10" s="15" t="s">
        <v>22</v>
      </c>
      <c r="D10" s="8"/>
      <c r="E10" s="9"/>
      <c r="F10" s="9"/>
      <c r="G10" s="9"/>
      <c r="H10" s="9"/>
    </row>
    <row r="11" spans="1:8" x14ac:dyDescent="0.25">
      <c r="A11" s="11"/>
      <c r="B11" s="15"/>
      <c r="C11" s="41"/>
      <c r="D11" s="8"/>
      <c r="E11" s="9"/>
      <c r="F11" s="9"/>
      <c r="G11" s="9"/>
      <c r="H11" s="9"/>
    </row>
    <row r="12" spans="1:8" x14ac:dyDescent="0.25">
      <c r="A12" s="11"/>
      <c r="B12" s="15"/>
      <c r="C12" s="37" t="s">
        <v>72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4"/>
      <c r="C13" s="24" t="s">
        <v>16</v>
      </c>
      <c r="D13" s="8"/>
      <c r="E13" s="9"/>
      <c r="F13" s="9"/>
      <c r="G13" s="9"/>
      <c r="H13" s="9"/>
    </row>
    <row r="14" spans="1:8" ht="25.5" x14ac:dyDescent="0.25">
      <c r="A14" s="15"/>
      <c r="B14" s="15">
        <v>54</v>
      </c>
      <c r="C14" s="25" t="s">
        <v>23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opLeftCell="B1" workbookViewId="0">
      <selection activeCell="D21" sqref="D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98" t="s">
        <v>37</v>
      </c>
      <c r="B1" s="98"/>
      <c r="C1" s="98"/>
      <c r="D1" s="98"/>
      <c r="E1" s="98"/>
      <c r="F1" s="98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98" t="s">
        <v>18</v>
      </c>
      <c r="B3" s="98"/>
      <c r="C3" s="98"/>
      <c r="D3" s="98"/>
      <c r="E3" s="98"/>
      <c r="F3" s="98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98" t="s">
        <v>68</v>
      </c>
      <c r="B5" s="98"/>
      <c r="C5" s="98"/>
      <c r="D5" s="98"/>
      <c r="E5" s="98"/>
      <c r="F5" s="98"/>
    </row>
    <row r="6" spans="1:6" ht="18" x14ac:dyDescent="0.25">
      <c r="A6" s="4"/>
      <c r="B6" s="4"/>
      <c r="C6" s="4"/>
      <c r="D6" s="4"/>
      <c r="E6" s="5"/>
      <c r="F6" s="5"/>
    </row>
    <row r="7" spans="1:6" ht="25.5" x14ac:dyDescent="0.25">
      <c r="A7" s="19" t="s">
        <v>58</v>
      </c>
      <c r="B7" s="19" t="s">
        <v>40</v>
      </c>
      <c r="C7" s="20" t="s">
        <v>41</v>
      </c>
      <c r="D7" s="20" t="s">
        <v>38</v>
      </c>
      <c r="E7" s="20" t="s">
        <v>32</v>
      </c>
      <c r="F7" s="20" t="s">
        <v>39</v>
      </c>
    </row>
    <row r="8" spans="1:6" x14ac:dyDescent="0.25">
      <c r="A8" s="11" t="s">
        <v>69</v>
      </c>
      <c r="B8" s="8"/>
      <c r="C8" s="9"/>
      <c r="D8" s="9"/>
      <c r="E8" s="9"/>
      <c r="F8" s="9"/>
    </row>
    <row r="9" spans="1:6" ht="25.5" x14ac:dyDescent="0.25">
      <c r="A9" s="11" t="s">
        <v>70</v>
      </c>
      <c r="B9" s="8"/>
      <c r="C9" s="9"/>
      <c r="D9" s="9"/>
      <c r="E9" s="9"/>
      <c r="F9" s="9"/>
    </row>
    <row r="10" spans="1:6" ht="25.5" x14ac:dyDescent="0.25">
      <c r="A10" s="17" t="s">
        <v>71</v>
      </c>
      <c r="B10" s="8"/>
      <c r="C10" s="9"/>
      <c r="D10" s="9"/>
      <c r="E10" s="9"/>
      <c r="F10" s="9"/>
    </row>
    <row r="11" spans="1:6" x14ac:dyDescent="0.25">
      <c r="A11" s="17"/>
      <c r="B11" s="8"/>
      <c r="C11" s="9"/>
      <c r="D11" s="9"/>
      <c r="E11" s="9"/>
      <c r="F11" s="9"/>
    </row>
    <row r="12" spans="1:6" x14ac:dyDescent="0.25">
      <c r="A12" s="11" t="s">
        <v>72</v>
      </c>
      <c r="B12" s="8"/>
      <c r="C12" s="9"/>
      <c r="D12" s="9"/>
      <c r="E12" s="9"/>
      <c r="F12" s="9"/>
    </row>
    <row r="13" spans="1:6" x14ac:dyDescent="0.25">
      <c r="A13" s="24" t="s">
        <v>63</v>
      </c>
      <c r="B13" s="8"/>
      <c r="C13" s="9"/>
      <c r="D13" s="9"/>
      <c r="E13" s="9"/>
      <c r="F13" s="9"/>
    </row>
    <row r="14" spans="1:6" x14ac:dyDescent="0.25">
      <c r="A14" s="13" t="s">
        <v>64</v>
      </c>
      <c r="B14" s="8"/>
      <c r="C14" s="9"/>
      <c r="D14" s="9"/>
      <c r="E14" s="9"/>
      <c r="F14" s="10"/>
    </row>
    <row r="15" spans="1:6" x14ac:dyDescent="0.25">
      <c r="A15" s="24" t="s">
        <v>65</v>
      </c>
      <c r="B15" s="8"/>
      <c r="C15" s="9"/>
      <c r="D15" s="9"/>
      <c r="E15" s="9"/>
      <c r="F15" s="10"/>
    </row>
    <row r="16" spans="1:6" x14ac:dyDescent="0.25">
      <c r="A16" s="13" t="s">
        <v>66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activeCell="G13" sqref="G1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98" t="s">
        <v>37</v>
      </c>
      <c r="B1" s="98"/>
      <c r="C1" s="98"/>
      <c r="D1" s="98"/>
      <c r="E1" s="98"/>
      <c r="F1" s="98"/>
      <c r="G1" s="98"/>
      <c r="H1" s="98"/>
      <c r="I1" s="98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98" t="s">
        <v>17</v>
      </c>
      <c r="B3" s="100"/>
      <c r="C3" s="100"/>
      <c r="D3" s="100"/>
      <c r="E3" s="100"/>
      <c r="F3" s="100"/>
      <c r="G3" s="100"/>
      <c r="H3" s="100"/>
      <c r="I3" s="100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32" t="s">
        <v>19</v>
      </c>
      <c r="B5" s="133"/>
      <c r="C5" s="134"/>
      <c r="D5" s="19" t="s">
        <v>20</v>
      </c>
      <c r="E5" s="19" t="s">
        <v>40</v>
      </c>
      <c r="F5" s="20" t="s">
        <v>41</v>
      </c>
      <c r="G5" s="20" t="s">
        <v>38</v>
      </c>
      <c r="H5" s="20" t="s">
        <v>32</v>
      </c>
      <c r="I5" s="20" t="s">
        <v>39</v>
      </c>
    </row>
    <row r="6" spans="1:9" x14ac:dyDescent="0.25">
      <c r="A6" s="129" t="s">
        <v>24</v>
      </c>
      <c r="B6" s="130"/>
      <c r="C6" s="131"/>
      <c r="D6" s="27" t="s">
        <v>25</v>
      </c>
      <c r="E6" s="8"/>
      <c r="F6" s="9"/>
      <c r="G6" s="9"/>
      <c r="H6" s="9"/>
      <c r="I6" s="9"/>
    </row>
    <row r="7" spans="1:9" x14ac:dyDescent="0.25">
      <c r="A7" s="129" t="s">
        <v>26</v>
      </c>
      <c r="B7" s="130"/>
      <c r="C7" s="131"/>
      <c r="D7" s="27" t="s">
        <v>27</v>
      </c>
      <c r="E7" s="8"/>
      <c r="F7" s="9"/>
      <c r="G7" s="9"/>
      <c r="H7" s="9"/>
      <c r="I7" s="9"/>
    </row>
    <row r="8" spans="1:9" ht="15" customHeight="1" x14ac:dyDescent="0.25">
      <c r="A8" s="126" t="s">
        <v>118</v>
      </c>
      <c r="B8" s="127"/>
      <c r="C8" s="128"/>
      <c r="D8" s="66" t="s">
        <v>33</v>
      </c>
      <c r="E8" s="9"/>
      <c r="F8" s="9"/>
      <c r="G8" s="9"/>
      <c r="H8" s="9"/>
      <c r="I8" s="10"/>
    </row>
    <row r="9" spans="1:9" x14ac:dyDescent="0.25">
      <c r="A9" s="129">
        <v>3</v>
      </c>
      <c r="B9" s="130"/>
      <c r="C9" s="131"/>
      <c r="D9" s="65" t="s">
        <v>9</v>
      </c>
      <c r="E9" s="67">
        <f>2942038/7.5345</f>
        <v>390475.54582254961</v>
      </c>
      <c r="F9" s="67">
        <f>2952523/7.5345</f>
        <v>391867.14446877694</v>
      </c>
      <c r="G9" s="9"/>
      <c r="H9" s="9"/>
      <c r="I9" s="10"/>
    </row>
    <row r="10" spans="1:9" x14ac:dyDescent="0.25">
      <c r="A10" s="123">
        <v>31</v>
      </c>
      <c r="B10" s="124"/>
      <c r="C10" s="125"/>
      <c r="D10" s="61" t="s">
        <v>10</v>
      </c>
      <c r="E10" s="9">
        <v>372027</v>
      </c>
      <c r="F10" s="9">
        <f>2866523/7.5345</f>
        <v>380452.98294511909</v>
      </c>
      <c r="G10" s="9"/>
      <c r="H10" s="9"/>
      <c r="I10" s="10"/>
    </row>
    <row r="11" spans="1:9" x14ac:dyDescent="0.25">
      <c r="A11" s="123">
        <v>32</v>
      </c>
      <c r="B11" s="124"/>
      <c r="C11" s="125"/>
      <c r="D11" s="61" t="s">
        <v>21</v>
      </c>
      <c r="E11" s="9">
        <f>101000/7.5345</f>
        <v>13405.003649877232</v>
      </c>
      <c r="F11" s="9">
        <f>36000/7.5345</f>
        <v>4778.0211029265374</v>
      </c>
      <c r="G11" s="9"/>
      <c r="H11" s="9"/>
      <c r="I11" s="10"/>
    </row>
    <row r="12" spans="1:9" x14ac:dyDescent="0.25">
      <c r="A12" s="62">
        <v>37</v>
      </c>
      <c r="B12" s="63"/>
      <c r="C12" s="64"/>
      <c r="D12" s="61" t="s">
        <v>119</v>
      </c>
      <c r="E12" s="9">
        <v>5043</v>
      </c>
      <c r="F12" s="9">
        <f>50000/7.5345</f>
        <v>6636.1404207313026</v>
      </c>
      <c r="G12" s="9"/>
      <c r="H12" s="9"/>
      <c r="I12" s="10"/>
    </row>
    <row r="13" spans="1:9" ht="15" customHeight="1" x14ac:dyDescent="0.25">
      <c r="A13" s="129">
        <v>4</v>
      </c>
      <c r="B13" s="130"/>
      <c r="C13" s="131"/>
      <c r="D13" s="65" t="s">
        <v>11</v>
      </c>
      <c r="E13" s="67">
        <f>108500/7.5345</f>
        <v>14400.424712986925</v>
      </c>
      <c r="F13" s="67">
        <f>91000/7.5345</f>
        <v>12077.77556573097</v>
      </c>
      <c r="G13" s="9"/>
      <c r="H13" s="9"/>
      <c r="I13" s="9"/>
    </row>
    <row r="14" spans="1:9" ht="14.25" customHeight="1" x14ac:dyDescent="0.25">
      <c r="A14" s="123">
        <v>42</v>
      </c>
      <c r="B14" s="124"/>
      <c r="C14" s="125"/>
      <c r="D14" s="61" t="s">
        <v>35</v>
      </c>
      <c r="E14" s="9">
        <v>14400</v>
      </c>
      <c r="F14" s="9">
        <f>91000/7.5345</f>
        <v>12077.77556573097</v>
      </c>
      <c r="G14" s="9"/>
      <c r="H14" s="9"/>
      <c r="I14" s="9"/>
    </row>
    <row r="15" spans="1:9" ht="15" customHeight="1" x14ac:dyDescent="0.25">
      <c r="A15" s="129" t="s">
        <v>24</v>
      </c>
      <c r="B15" s="130"/>
      <c r="C15" s="131"/>
      <c r="D15" s="65" t="s">
        <v>25</v>
      </c>
      <c r="E15" s="9"/>
      <c r="F15" s="9"/>
      <c r="G15" s="9"/>
      <c r="H15" s="9"/>
      <c r="I15" s="10"/>
    </row>
    <row r="16" spans="1:9" ht="25.5" x14ac:dyDescent="0.25">
      <c r="A16" s="129" t="s">
        <v>28</v>
      </c>
      <c r="B16" s="130"/>
      <c r="C16" s="131"/>
      <c r="D16" s="65" t="s">
        <v>29</v>
      </c>
      <c r="E16" s="9"/>
      <c r="F16" s="9"/>
      <c r="G16" s="9"/>
      <c r="H16" s="9"/>
      <c r="I16" s="10"/>
    </row>
    <row r="17" spans="1:9" x14ac:dyDescent="0.25">
      <c r="A17" s="126" t="s">
        <v>120</v>
      </c>
      <c r="B17" s="127"/>
      <c r="C17" s="128"/>
      <c r="D17" s="66" t="s">
        <v>82</v>
      </c>
      <c r="E17" s="9"/>
      <c r="F17" s="9"/>
      <c r="G17" s="9"/>
      <c r="H17" s="9"/>
      <c r="I17" s="10"/>
    </row>
    <row r="18" spans="1:9" ht="15" customHeight="1" x14ac:dyDescent="0.25">
      <c r="A18" s="129">
        <v>3</v>
      </c>
      <c r="B18" s="130"/>
      <c r="C18" s="131"/>
      <c r="D18" s="65" t="s">
        <v>9</v>
      </c>
      <c r="E18" s="67">
        <f>47970/7.5345</f>
        <v>6366.7131196496111</v>
      </c>
      <c r="F18" s="67">
        <f>46600/7.5345</f>
        <v>6184.8828721215741</v>
      </c>
      <c r="G18" s="9"/>
      <c r="H18" s="9"/>
      <c r="I18" s="10"/>
    </row>
    <row r="19" spans="1:9" x14ac:dyDescent="0.25">
      <c r="A19" s="123">
        <v>32</v>
      </c>
      <c r="B19" s="124"/>
      <c r="C19" s="125"/>
      <c r="D19" s="61" t="s">
        <v>21</v>
      </c>
      <c r="E19" s="9">
        <v>6367</v>
      </c>
      <c r="F19" s="9">
        <v>6185</v>
      </c>
      <c r="G19" s="9"/>
      <c r="H19" s="9"/>
      <c r="I19" s="10"/>
    </row>
    <row r="20" spans="1:9" x14ac:dyDescent="0.25">
      <c r="A20" s="126" t="s">
        <v>121</v>
      </c>
      <c r="B20" s="127"/>
      <c r="C20" s="128"/>
      <c r="D20" s="66" t="s">
        <v>83</v>
      </c>
      <c r="E20" s="9"/>
      <c r="F20" s="9"/>
      <c r="G20" s="9"/>
      <c r="H20" s="9"/>
      <c r="I20" s="10"/>
    </row>
    <row r="21" spans="1:9" x14ac:dyDescent="0.25">
      <c r="A21" s="121">
        <v>3</v>
      </c>
      <c r="B21" s="121"/>
      <c r="C21" s="121"/>
      <c r="D21" s="90" t="s">
        <v>9</v>
      </c>
      <c r="E21" s="67">
        <f>14400/7.5345</f>
        <v>1911.2084411706151</v>
      </c>
      <c r="F21" s="67">
        <f>19000/7.5345</f>
        <v>2521.7333598778951</v>
      </c>
      <c r="G21" s="68"/>
      <c r="H21" s="68"/>
      <c r="I21" s="68"/>
    </row>
    <row r="22" spans="1:9" x14ac:dyDescent="0.25">
      <c r="A22" s="120">
        <v>32</v>
      </c>
      <c r="B22" s="120"/>
      <c r="C22" s="120"/>
      <c r="D22" s="91" t="s">
        <v>21</v>
      </c>
      <c r="E22" s="9">
        <v>1911</v>
      </c>
      <c r="F22" s="9">
        <v>2522</v>
      </c>
      <c r="G22" s="68"/>
      <c r="H22" s="68"/>
      <c r="I22" s="68"/>
    </row>
    <row r="23" spans="1:9" x14ac:dyDescent="0.25">
      <c r="A23" s="122" t="s">
        <v>121</v>
      </c>
      <c r="B23" s="122"/>
      <c r="C23" s="122"/>
      <c r="D23" s="92" t="s">
        <v>84</v>
      </c>
      <c r="E23" s="9"/>
      <c r="F23" s="9"/>
      <c r="G23" s="68"/>
      <c r="H23" s="68"/>
      <c r="I23" s="68"/>
    </row>
    <row r="24" spans="1:9" x14ac:dyDescent="0.25">
      <c r="A24" s="121">
        <v>3</v>
      </c>
      <c r="B24" s="121"/>
      <c r="C24" s="121"/>
      <c r="D24" s="90" t="s">
        <v>9</v>
      </c>
      <c r="E24" s="67">
        <f>9000/7.5345</f>
        <v>1194.5052757316344</v>
      </c>
      <c r="F24" s="67">
        <f>11000/7.5345</f>
        <v>1459.9508925608866</v>
      </c>
      <c r="G24" s="68"/>
      <c r="H24" s="68"/>
      <c r="I24" s="68"/>
    </row>
    <row r="25" spans="1:9" x14ac:dyDescent="0.25">
      <c r="A25" s="120">
        <v>32</v>
      </c>
      <c r="B25" s="120"/>
      <c r="C25" s="120"/>
      <c r="D25" s="91" t="s">
        <v>21</v>
      </c>
      <c r="E25" s="9">
        <v>1195</v>
      </c>
      <c r="F25" s="9">
        <v>1460</v>
      </c>
      <c r="G25" s="68"/>
      <c r="H25" s="68"/>
      <c r="I25" s="68"/>
    </row>
    <row r="26" spans="1:9" ht="25.5" x14ac:dyDescent="0.25">
      <c r="A26" s="119">
        <v>4</v>
      </c>
      <c r="B26" s="119"/>
      <c r="C26" s="119"/>
      <c r="D26" s="91" t="s">
        <v>11</v>
      </c>
      <c r="E26" s="68"/>
      <c r="F26" s="68"/>
      <c r="G26" s="68"/>
      <c r="H26" s="68"/>
      <c r="I26" s="68"/>
    </row>
    <row r="27" spans="1:9" ht="25.5" x14ac:dyDescent="0.25">
      <c r="A27" s="120">
        <v>42</v>
      </c>
      <c r="B27" s="120"/>
      <c r="C27" s="120"/>
      <c r="D27" s="91" t="s">
        <v>35</v>
      </c>
      <c r="E27" s="68"/>
      <c r="F27" s="68"/>
      <c r="G27" s="68"/>
      <c r="H27" s="68"/>
      <c r="I27" s="68"/>
    </row>
  </sheetData>
  <mergeCells count="24">
    <mergeCell ref="A6:C6"/>
    <mergeCell ref="A7:C7"/>
    <mergeCell ref="A1:I1"/>
    <mergeCell ref="A3:I3"/>
    <mergeCell ref="A5:C5"/>
    <mergeCell ref="A8:C8"/>
    <mergeCell ref="A9:C9"/>
    <mergeCell ref="A11:C11"/>
    <mergeCell ref="A10:C10"/>
    <mergeCell ref="A17:C17"/>
    <mergeCell ref="A19:C19"/>
    <mergeCell ref="A20:C20"/>
    <mergeCell ref="A13:C13"/>
    <mergeCell ref="A14:C14"/>
    <mergeCell ref="A15:C15"/>
    <mergeCell ref="A16:C16"/>
    <mergeCell ref="A18:C18"/>
    <mergeCell ref="A26:C26"/>
    <mergeCell ref="A27:C27"/>
    <mergeCell ref="A21:C21"/>
    <mergeCell ref="A22:C22"/>
    <mergeCell ref="A23:C23"/>
    <mergeCell ref="A24:C24"/>
    <mergeCell ref="A25:C25"/>
  </mergeCells>
  <pageMargins left="0.7" right="0.7" top="0.75" bottom="0.75" header="0.3" footer="0.3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List1</vt:lpstr>
      <vt:lpstr>POSEBNI DIO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Alma</cp:lastModifiedBy>
  <cp:lastPrinted>2023-09-07T12:06:01Z</cp:lastPrinted>
  <dcterms:created xsi:type="dcterms:W3CDTF">2022-08-12T12:51:27Z</dcterms:created>
  <dcterms:modified xsi:type="dcterms:W3CDTF">2023-10-06T09:50:50Z</dcterms:modified>
</cp:coreProperties>
</file>